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Angelica\INFO NUBE\DOCUMENTACION CONFIDENCIAL 2022\LIBRO MATRICULA DE ACCIONES 2022\ASIENTOS LIBRO DIARIO PARA NOTARIA\"/>
    </mc:Choice>
  </mc:AlternateContent>
  <bookViews>
    <workbookView xWindow="0" yWindow="0" windowWidth="15360" windowHeight="7755"/>
  </bookViews>
  <sheets>
    <sheet name="CAPITALIZAR " sheetId="1" r:id="rId1"/>
    <sheet name="Hoja2" sheetId="3" r:id="rId2"/>
    <sheet name="Hoja1" sheetId="2" state="hidden" r:id="rId3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E59" i="1"/>
  <c r="E58" i="1"/>
  <c r="E57" i="1"/>
  <c r="C55" i="1"/>
  <c r="E7" i="1"/>
  <c r="E10" i="1"/>
  <c r="E13" i="1"/>
  <c r="H7" i="1"/>
  <c r="C19" i="1"/>
  <c r="F19" i="1"/>
  <c r="C24" i="1"/>
  <c r="E24" i="1"/>
  <c r="F29" i="1"/>
  <c r="E35" i="1"/>
  <c r="F40" i="1"/>
  <c r="E8" i="1"/>
  <c r="E11" i="1"/>
  <c r="E14" i="1"/>
  <c r="H8" i="1"/>
  <c r="C20" i="1"/>
  <c r="F20" i="1"/>
  <c r="E25" i="1"/>
  <c r="F30" i="1"/>
  <c r="E36" i="1"/>
  <c r="F41" i="1"/>
  <c r="C38" i="1"/>
  <c r="C45" i="1"/>
  <c r="C15" i="1"/>
  <c r="C17" i="1"/>
  <c r="C4" i="2"/>
  <c r="J8" i="1"/>
  <c r="J7" i="1"/>
  <c r="E15" i="1"/>
</calcChain>
</file>

<file path=xl/comments1.xml><?xml version="1.0" encoding="utf-8"?>
<comments xmlns="http://schemas.openxmlformats.org/spreadsheetml/2006/main">
  <authors>
    <author>Melina</author>
    <author>Angelica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Melina:</t>
        </r>
        <r>
          <rPr>
            <sz val="9"/>
            <color indexed="81"/>
            <rFont val="Tahoma"/>
            <family val="2"/>
          </rPr>
          <t xml:space="preserve">
HASTA ESTE MONTO ESTA REGISTRADO EN NOTARIA EN REGISTROS PUBLICOS Y SE REALIZARON LAS ACCIONES RESPECTIVAS 29 DE AGOSTO 2018</t>
        </r>
      </text>
    </comment>
    <comment ref="A32" authorId="0" shapeId="0">
      <text>
        <r>
          <rPr>
            <b/>
            <sz val="9"/>
            <color indexed="81"/>
            <rFont val="Tahoma"/>
            <family val="2"/>
          </rPr>
          <t>Melina:</t>
        </r>
        <r>
          <rPr>
            <sz val="9"/>
            <color indexed="81"/>
            <rFont val="Tahoma"/>
            <family val="2"/>
          </rPr>
          <t xml:space="preserve">
ESTE ASIENTO CONTABLE SE INGRESO 27/03/2019 </t>
        </r>
      </text>
    </comment>
    <comment ref="A43" authorId="0" shapeId="0">
      <text>
        <r>
          <rPr>
            <b/>
            <sz val="9"/>
            <color indexed="81"/>
            <rFont val="Tahoma"/>
            <family val="2"/>
          </rPr>
          <t>Melina:</t>
        </r>
        <r>
          <rPr>
            <sz val="9"/>
            <color indexed="81"/>
            <rFont val="Tahoma"/>
            <family val="2"/>
          </rPr>
          <t xml:space="preserve">
SE INGRESO EL ASIENTO CONTABLE EL 01/05/2020</t>
        </r>
      </text>
    </comment>
    <comment ref="A49" authorId="0" shapeId="0">
      <text>
        <r>
          <rPr>
            <b/>
            <sz val="9"/>
            <color indexed="81"/>
            <rFont val="Tahoma"/>
            <family val="2"/>
          </rPr>
          <t>Melina:</t>
        </r>
        <r>
          <rPr>
            <sz val="9"/>
            <color indexed="81"/>
            <rFont val="Tahoma"/>
            <family val="2"/>
          </rPr>
          <t xml:space="preserve">
SE INGRESO EL ASIENTO CONTABLE EL 30/11/2021</t>
        </r>
      </text>
    </comment>
    <comment ref="F53" authorId="1" shapeId="0">
      <text>
        <r>
          <rPr>
            <b/>
            <sz val="9"/>
            <color indexed="81"/>
            <rFont val="Tahoma"/>
            <family val="2"/>
          </rPr>
          <t>Angelica:</t>
        </r>
        <r>
          <rPr>
            <sz val="9"/>
            <color indexed="81"/>
            <rFont val="Tahoma"/>
            <family val="2"/>
          </rPr>
          <t xml:space="preserve">
ABONADOS CTA EMPRESA 16/03/2022</t>
        </r>
      </text>
    </comment>
  </commentList>
</comments>
</file>

<file path=xl/sharedStrings.xml><?xml version="1.0" encoding="utf-8"?>
<sst xmlns="http://schemas.openxmlformats.org/spreadsheetml/2006/main" count="68" uniqueCount="29">
  <si>
    <t xml:space="preserve">POR CAPITALIZAR </t>
  </si>
  <si>
    <t>cta 5912</t>
  </si>
  <si>
    <t>utilidades Años Anteriores</t>
  </si>
  <si>
    <t>CAPITAL ACTUAL</t>
  </si>
  <si>
    <t xml:space="preserve">demanda villegas </t>
  </si>
  <si>
    <t>?¡?¿</t>
  </si>
  <si>
    <t>2011-2014</t>
  </si>
  <si>
    <t>?¡'</t>
  </si>
  <si>
    <t xml:space="preserve">ZENAIDA KOU DE ZANABRIA </t>
  </si>
  <si>
    <t>CARLOS ZANABRIA KOU</t>
  </si>
  <si>
    <t>NUEVO CAPITAL</t>
  </si>
  <si>
    <t>Cta 5911</t>
  </si>
  <si>
    <t>Utilidades Acumuladas No Distribuidas</t>
  </si>
  <si>
    <t>TOTAL X SOCIO</t>
  </si>
  <si>
    <t>EFECTIVO CTA CTE BBVA</t>
  </si>
  <si>
    <t>GRAN TOTAL</t>
  </si>
  <si>
    <t>ABONO 06/08/18</t>
  </si>
  <si>
    <t xml:space="preserve"> </t>
  </si>
  <si>
    <t xml:space="preserve">ESTA PENDIENTE REALIZARLO VIA NOTARIAL Y REGISTRAL </t>
  </si>
  <si>
    <t>ESTA PENDIENTE REALIZARLO VIA NOTARIAL Y REGISTRAL</t>
  </si>
  <si>
    <t>AYUDA MEMORIA CAPITALIZACION RMSAC</t>
  </si>
  <si>
    <t>según el % de acciones de cada socio y registrado en el libro diario de marzo 2019 :</t>
  </si>
  <si>
    <t>se aprobo capitalizar el 50% de las utilidades 2018 por un monto total de 98,726</t>
  </si>
  <si>
    <t>según el % de acciones de cada socio y registrado en el libro diario de mayo 2020 :</t>
  </si>
  <si>
    <t>se aprobo capitalizar el 100% de las utilidades 2019 por un monto total de 172,757</t>
  </si>
  <si>
    <t xml:space="preserve">se aprobo capitalizar las ctas por pagar a nombre de la Sra Vitorina Espichan Vda de Kou </t>
  </si>
  <si>
    <t>Titular Gerente de la empresa FYR EIRL registrado en el libro diario noviembre 2021 por 451,310</t>
  </si>
  <si>
    <t>VICTORINA ESPICHAN</t>
  </si>
  <si>
    <t>RESUMEN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</si>
</sst>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4" fontId="0" fillId="0" borderId="0" xfId="0" applyNumberFormat="1"/>
    <xf numFmtId="49" fontId="1" fillId="2" borderId="1" xfId="0" applyNumberFormat="1" applyFont="1" applyFill="1" applyBorder="1" applyAlignment="1">
      <alignment vertical="top" wrapText="1"/>
    </xf>
    <xf numFmtId="0" fontId="1" fillId="2" borderId="2" xfId="0" applyFont="1" applyFill="1" applyBorder="1"/>
    <xf numFmtId="0" fontId="0" fillId="0" borderId="0" xfId="0" applyBorder="1"/>
    <xf numFmtId="4" fontId="0" fillId="0" borderId="0" xfId="0" applyNumberFormat="1" applyBorder="1"/>
    <xf numFmtId="0" fontId="0" fillId="0" borderId="0" xfId="0" applyBorder="1" applyAlignment="1">
      <alignment horizontal="left"/>
    </xf>
    <xf numFmtId="0" fontId="0" fillId="0" borderId="2" xfId="0" applyBorder="1"/>
    <xf numFmtId="0" fontId="0" fillId="0" borderId="3" xfId="0" applyBorder="1"/>
    <xf numFmtId="3" fontId="4" fillId="0" borderId="0" xfId="0" applyNumberFormat="1" applyFont="1" applyBorder="1"/>
    <xf numFmtId="0" fontId="4" fillId="0" borderId="0" xfId="0" applyFont="1" applyBorder="1"/>
    <xf numFmtId="3" fontId="5" fillId="0" borderId="7" xfId="0" applyNumberFormat="1" applyFont="1" applyBorder="1"/>
    <xf numFmtId="0" fontId="4" fillId="0" borderId="7" xfId="0" applyFont="1" applyBorder="1"/>
    <xf numFmtId="0" fontId="4" fillId="0" borderId="4" xfId="0" applyFont="1" applyBorder="1" applyAlignment="1">
      <alignment horizontal="left"/>
    </xf>
    <xf numFmtId="0" fontId="6" fillId="0" borderId="0" xfId="0" applyFont="1" applyBorder="1"/>
    <xf numFmtId="0" fontId="6" fillId="0" borderId="5" xfId="0" applyFont="1" applyBorder="1"/>
    <xf numFmtId="0" fontId="4" fillId="0" borderId="6" xfId="0" applyFont="1" applyBorder="1" applyAlignment="1">
      <alignment horizontal="left"/>
    </xf>
    <xf numFmtId="0" fontId="5" fillId="0" borderId="7" xfId="0" applyFont="1" applyBorder="1"/>
    <xf numFmtId="0" fontId="6" fillId="0" borderId="7" xfId="0" applyFont="1" applyBorder="1"/>
    <xf numFmtId="0" fontId="6" fillId="0" borderId="8" xfId="0" applyFont="1" applyBorder="1"/>
    <xf numFmtId="0" fontId="6" fillId="3" borderId="0" xfId="0" applyFont="1" applyFill="1" applyBorder="1"/>
    <xf numFmtId="0" fontId="1" fillId="3" borderId="0" xfId="0" applyFont="1" applyFill="1" applyBorder="1"/>
    <xf numFmtId="3" fontId="2" fillId="3" borderId="0" xfId="0" applyNumberFormat="1" applyFont="1" applyFill="1" applyBorder="1" applyAlignment="1">
      <alignment vertical="top"/>
    </xf>
    <xf numFmtId="0" fontId="0" fillId="3" borderId="0" xfId="0" applyFill="1" applyBorder="1"/>
    <xf numFmtId="3" fontId="2" fillId="2" borderId="2" xfId="0" applyNumberFormat="1" applyFont="1" applyFill="1" applyBorder="1" applyAlignment="1">
      <alignment vertical="top"/>
    </xf>
    <xf numFmtId="0" fontId="0" fillId="0" borderId="10" xfId="0" applyBorder="1"/>
    <xf numFmtId="0" fontId="3" fillId="0" borderId="11" xfId="0" applyFont="1" applyBorder="1"/>
    <xf numFmtId="0" fontId="3" fillId="0" borderId="12" xfId="0" applyFont="1" applyBorder="1"/>
    <xf numFmtId="0" fontId="4" fillId="0" borderId="9" xfId="0" applyFont="1" applyBorder="1" applyAlignment="1">
      <alignment horizontal="left"/>
    </xf>
    <xf numFmtId="0" fontId="4" fillId="0" borderId="9" xfId="0" applyFont="1" applyBorder="1"/>
    <xf numFmtId="3" fontId="4" fillId="0" borderId="9" xfId="0" applyNumberFormat="1" applyFont="1" applyBorder="1"/>
    <xf numFmtId="10" fontId="4" fillId="0" borderId="9" xfId="0" applyNumberFormat="1" applyFont="1" applyBorder="1"/>
    <xf numFmtId="0" fontId="6" fillId="0" borderId="9" xfId="0" applyFont="1" applyBorder="1"/>
    <xf numFmtId="4" fontId="6" fillId="0" borderId="9" xfId="0" applyNumberFormat="1" applyFont="1" applyBorder="1"/>
    <xf numFmtId="4" fontId="6" fillId="0" borderId="0" xfId="0" applyNumberFormat="1" applyFont="1" applyBorder="1"/>
    <xf numFmtId="4" fontId="6" fillId="0" borderId="7" xfId="0" applyNumberFormat="1" applyFont="1" applyBorder="1"/>
    <xf numFmtId="4" fontId="2" fillId="3" borderId="0" xfId="0" applyNumberFormat="1" applyFont="1" applyFill="1" applyBorder="1" applyAlignment="1">
      <alignment vertical="top"/>
    </xf>
    <xf numFmtId="4" fontId="2" fillId="2" borderId="2" xfId="0" applyNumberFormat="1" applyFont="1" applyFill="1" applyBorder="1" applyAlignment="1">
      <alignment vertical="top"/>
    </xf>
    <xf numFmtId="0" fontId="3" fillId="0" borderId="14" xfId="0" applyFont="1" applyBorder="1"/>
    <xf numFmtId="0" fontId="3" fillId="0" borderId="17" xfId="0" applyFont="1" applyBorder="1"/>
    <xf numFmtId="0" fontId="3" fillId="0" borderId="18" xfId="0" applyFont="1" applyBorder="1"/>
    <xf numFmtId="4" fontId="3" fillId="0" borderId="15" xfId="0" applyNumberFormat="1" applyFont="1" applyBorder="1"/>
    <xf numFmtId="0" fontId="3" fillId="0" borderId="19" xfId="0" applyFont="1" applyBorder="1"/>
    <xf numFmtId="4" fontId="3" fillId="0" borderId="16" xfId="0" applyNumberFormat="1" applyFont="1" applyBorder="1"/>
    <xf numFmtId="0" fontId="6" fillId="0" borderId="13" xfId="0" applyFont="1" applyBorder="1"/>
    <xf numFmtId="0" fontId="3" fillId="0" borderId="20" xfId="0" applyFont="1" applyBorder="1"/>
    <xf numFmtId="4" fontId="5" fillId="0" borderId="15" xfId="0" applyNumberFormat="1" applyFont="1" applyBorder="1"/>
    <xf numFmtId="4" fontId="7" fillId="2" borderId="0" xfId="0" applyNumberFormat="1" applyFont="1" applyFill="1"/>
    <xf numFmtId="0" fontId="3" fillId="4" borderId="11" xfId="0" applyFont="1" applyFill="1" applyBorder="1"/>
    <xf numFmtId="0" fontId="3" fillId="4" borderId="12" xfId="0" applyFont="1" applyFill="1" applyBorder="1"/>
    <xf numFmtId="0" fontId="4" fillId="4" borderId="9" xfId="0" applyFont="1" applyFill="1" applyBorder="1"/>
    <xf numFmtId="3" fontId="4" fillId="4" borderId="9" xfId="0" applyNumberFormat="1" applyFont="1" applyFill="1" applyBorder="1"/>
    <xf numFmtId="10" fontId="4" fillId="4" borderId="9" xfId="0" applyNumberFormat="1" applyFont="1" applyFill="1" applyBorder="1"/>
    <xf numFmtId="4" fontId="6" fillId="4" borderId="9" xfId="0" applyNumberFormat="1" applyFont="1" applyFill="1" applyBorder="1"/>
    <xf numFmtId="0" fontId="6" fillId="4" borderId="9" xfId="0" applyFont="1" applyFill="1" applyBorder="1"/>
    <xf numFmtId="0" fontId="6" fillId="4" borderId="13" xfId="0" applyFont="1" applyFill="1" applyBorder="1"/>
    <xf numFmtId="49" fontId="1" fillId="4" borderId="1" xfId="0" applyNumberFormat="1" applyFont="1" applyFill="1" applyBorder="1" applyAlignment="1">
      <alignment vertical="top" wrapText="1"/>
    </xf>
    <xf numFmtId="0" fontId="1" fillId="4" borderId="2" xfId="0" applyFont="1" applyFill="1" applyBorder="1"/>
    <xf numFmtId="4" fontId="2" fillId="4" borderId="2" xfId="0" applyNumberFormat="1" applyFont="1" applyFill="1" applyBorder="1" applyAlignment="1">
      <alignment vertical="top"/>
    </xf>
    <xf numFmtId="0" fontId="0" fillId="4" borderId="2" xfId="0" applyFill="1" applyBorder="1"/>
    <xf numFmtId="0" fontId="0" fillId="4" borderId="3" xfId="0" applyFill="1" applyBorder="1"/>
    <xf numFmtId="0" fontId="1" fillId="4" borderId="0" xfId="0" applyFont="1" applyFill="1" applyBorder="1"/>
    <xf numFmtId="4" fontId="2" fillId="4" borderId="0" xfId="0" applyNumberFormat="1" applyFont="1" applyFill="1" applyBorder="1" applyAlignment="1">
      <alignment vertical="top"/>
    </xf>
    <xf numFmtId="0" fontId="3" fillId="5" borderId="11" xfId="0" applyFont="1" applyFill="1" applyBorder="1"/>
    <xf numFmtId="0" fontId="3" fillId="5" borderId="12" xfId="0" applyFont="1" applyFill="1" applyBorder="1"/>
    <xf numFmtId="0" fontId="4" fillId="5" borderId="9" xfId="0" applyFont="1" applyFill="1" applyBorder="1"/>
    <xf numFmtId="3" fontId="4" fillId="5" borderId="9" xfId="0" applyNumberFormat="1" applyFont="1" applyFill="1" applyBorder="1"/>
    <xf numFmtId="10" fontId="4" fillId="5" borderId="9" xfId="0" applyNumberFormat="1" applyFont="1" applyFill="1" applyBorder="1"/>
    <xf numFmtId="4" fontId="6" fillId="5" borderId="9" xfId="0" applyNumberFormat="1" applyFont="1" applyFill="1" applyBorder="1"/>
    <xf numFmtId="0" fontId="6" fillId="5" borderId="9" xfId="0" applyFont="1" applyFill="1" applyBorder="1"/>
    <xf numFmtId="0" fontId="6" fillId="5" borderId="13" xfId="0" applyFont="1" applyFill="1" applyBorder="1"/>
    <xf numFmtId="49" fontId="1" fillId="5" borderId="1" xfId="0" applyNumberFormat="1" applyFont="1" applyFill="1" applyBorder="1" applyAlignment="1">
      <alignment vertical="top" wrapText="1"/>
    </xf>
    <xf numFmtId="0" fontId="1" fillId="5" borderId="2" xfId="0" applyFont="1" applyFill="1" applyBorder="1"/>
    <xf numFmtId="4" fontId="2" fillId="5" borderId="2" xfId="0" applyNumberFormat="1" applyFont="1" applyFill="1" applyBorder="1" applyAlignment="1">
      <alignment vertical="top"/>
    </xf>
    <xf numFmtId="0" fontId="0" fillId="5" borderId="2" xfId="0" applyFill="1" applyBorder="1"/>
    <xf numFmtId="0" fontId="0" fillId="5" borderId="3" xfId="0" applyFill="1" applyBorder="1"/>
    <xf numFmtId="0" fontId="1" fillId="5" borderId="0" xfId="0" applyFont="1" applyFill="1" applyBorder="1"/>
    <xf numFmtId="4" fontId="2" fillId="5" borderId="0" xfId="0" applyNumberFormat="1" applyFont="1" applyFill="1" applyBorder="1" applyAlignment="1">
      <alignment vertical="top"/>
    </xf>
    <xf numFmtId="0" fontId="0" fillId="5" borderId="21" xfId="0" applyFill="1" applyBorder="1"/>
    <xf numFmtId="0" fontId="4" fillId="5" borderId="22" xfId="0" applyFont="1" applyFill="1" applyBorder="1" applyAlignment="1">
      <alignment horizontal="left"/>
    </xf>
    <xf numFmtId="0" fontId="0" fillId="5" borderId="5" xfId="0" applyFill="1" applyBorder="1"/>
    <xf numFmtId="0" fontId="0" fillId="5" borderId="4" xfId="0" applyFill="1" applyBorder="1"/>
    <xf numFmtId="0" fontId="0" fillId="5" borderId="0" xfId="0" applyFill="1" applyBorder="1"/>
    <xf numFmtId="0" fontId="6" fillId="5" borderId="4" xfId="0" applyFont="1" applyFill="1" applyBorder="1"/>
    <xf numFmtId="4" fontId="7" fillId="5" borderId="0" xfId="0" applyNumberFormat="1" applyFont="1" applyFill="1" applyBorder="1"/>
    <xf numFmtId="0" fontId="0" fillId="5" borderId="7" xfId="0" applyFill="1" applyBorder="1"/>
    <xf numFmtId="0" fontId="0" fillId="5" borderId="8" xfId="0" applyFill="1" applyBorder="1"/>
    <xf numFmtId="0" fontId="8" fillId="5" borderId="6" xfId="0" applyFont="1" applyFill="1" applyBorder="1"/>
    <xf numFmtId="0" fontId="9" fillId="5" borderId="7" xfId="0" applyFont="1" applyFill="1" applyBorder="1"/>
    <xf numFmtId="0" fontId="0" fillId="4" borderId="21" xfId="0" applyFill="1" applyBorder="1"/>
    <xf numFmtId="0" fontId="4" fillId="4" borderId="22" xfId="0" applyFont="1" applyFill="1" applyBorder="1" applyAlignment="1">
      <alignment horizontal="left"/>
    </xf>
    <xf numFmtId="0" fontId="0" fillId="4" borderId="5" xfId="0" applyFill="1" applyBorder="1"/>
    <xf numFmtId="0" fontId="0" fillId="4" borderId="4" xfId="0" applyFill="1" applyBorder="1"/>
    <xf numFmtId="0" fontId="0" fillId="4" borderId="0" xfId="0" applyFill="1" applyBorder="1"/>
    <xf numFmtId="0" fontId="6" fillId="4" borderId="4" xfId="0" applyFont="1" applyFill="1" applyBorder="1"/>
    <xf numFmtId="4" fontId="7" fillId="4" borderId="0" xfId="0" applyNumberFormat="1" applyFont="1" applyFill="1" applyBorder="1"/>
    <xf numFmtId="0" fontId="0" fillId="4" borderId="7" xfId="0" applyFill="1" applyBorder="1"/>
    <xf numFmtId="0" fontId="0" fillId="4" borderId="8" xfId="0" applyFill="1" applyBorder="1"/>
    <xf numFmtId="0" fontId="8" fillId="4" borderId="6" xfId="0" applyFont="1" applyFill="1" applyBorder="1"/>
    <xf numFmtId="0" fontId="9" fillId="4" borderId="7" xfId="0" applyFont="1" applyFill="1" applyBorder="1"/>
    <xf numFmtId="0" fontId="12" fillId="5" borderId="22" xfId="0" applyFont="1" applyFill="1" applyBorder="1" applyAlignment="1">
      <alignment horizontal="left"/>
    </xf>
    <xf numFmtId="0" fontId="12" fillId="4" borderId="22" xfId="0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13" fillId="3" borderId="0" xfId="0" applyFont="1" applyFill="1" applyBorder="1"/>
    <xf numFmtId="3" fontId="13" fillId="3" borderId="0" xfId="0" applyNumberFormat="1" applyFont="1" applyFill="1" applyBorder="1"/>
    <xf numFmtId="0" fontId="0" fillId="0" borderId="11" xfId="0" applyBorder="1"/>
    <xf numFmtId="0" fontId="0" fillId="0" borderId="12" xfId="0" applyBorder="1"/>
    <xf numFmtId="0" fontId="0" fillId="0" borderId="2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4" fillId="0" borderId="0" xfId="0" applyFont="1" applyBorder="1"/>
    <xf numFmtId="0" fontId="0" fillId="0" borderId="4" xfId="0" applyBorder="1"/>
    <xf numFmtId="0" fontId="0" fillId="0" borderId="5" xfId="0" applyBorder="1"/>
    <xf numFmtId="10" fontId="13" fillId="3" borderId="4" xfId="0" applyNumberFormat="1" applyFont="1" applyFill="1" applyBorder="1"/>
    <xf numFmtId="0" fontId="0" fillId="0" borderId="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21" xfId="0" applyBorder="1" applyAlignment="1"/>
    <xf numFmtId="0" fontId="0" fillId="0" borderId="4" xfId="0" applyBorder="1" applyAlignment="1"/>
    <xf numFmtId="0" fontId="0" fillId="0" borderId="5" xfId="0" applyBorder="1" applyAlignment="1"/>
    <xf numFmtId="10" fontId="13" fillId="3" borderId="6" xfId="0" applyNumberFormat="1" applyFont="1" applyFill="1" applyBorder="1"/>
    <xf numFmtId="3" fontId="13" fillId="3" borderId="7" xfId="0" applyNumberFormat="1" applyFont="1" applyFill="1" applyBorder="1"/>
    <xf numFmtId="0" fontId="13" fillId="3" borderId="7" xfId="0" applyFont="1" applyFill="1" applyBorder="1"/>
    <xf numFmtId="0" fontId="14" fillId="0" borderId="7" xfId="0" applyFont="1" applyBorder="1"/>
    <xf numFmtId="0" fontId="15" fillId="4" borderId="4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0" fillId="6" borderId="0" xfId="0" applyFill="1"/>
    <xf numFmtId="0" fontId="6" fillId="6" borderId="4" xfId="0" applyFont="1" applyFill="1" applyBorder="1"/>
    <xf numFmtId="0" fontId="16" fillId="6" borderId="0" xfId="0" applyFont="1" applyFill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6" fillId="4" borderId="11" xfId="0" applyFont="1" applyFill="1" applyBorder="1"/>
    <xf numFmtId="3" fontId="17" fillId="0" borderId="21" xfId="0" applyNumberFormat="1" applyFont="1" applyBorder="1"/>
    <xf numFmtId="3" fontId="17" fillId="0" borderId="5" xfId="0" applyNumberFormat="1" applyFont="1" applyBorder="1"/>
    <xf numFmtId="0" fontId="6" fillId="6" borderId="6" xfId="0" applyFont="1" applyFill="1" applyBorder="1"/>
    <xf numFmtId="3" fontId="17" fillId="0" borderId="8" xfId="0" applyNumberFormat="1" applyFont="1" applyBorder="1"/>
    <xf numFmtId="0" fontId="1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56</xdr:row>
      <xdr:rowOff>0</xdr:rowOff>
    </xdr:from>
    <xdr:to>
      <xdr:col>15</xdr:col>
      <xdr:colOff>532478</xdr:colOff>
      <xdr:row>66</xdr:row>
      <xdr:rowOff>18790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600" y="13611225"/>
          <a:ext cx="7371428" cy="207619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67</xdr:row>
      <xdr:rowOff>0</xdr:rowOff>
    </xdr:from>
    <xdr:to>
      <xdr:col>15</xdr:col>
      <xdr:colOff>322955</xdr:colOff>
      <xdr:row>78</xdr:row>
      <xdr:rowOff>133071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43600" y="15859125"/>
          <a:ext cx="7161905" cy="22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9"/>
  <sheetViews>
    <sheetView tabSelected="1" topLeftCell="A49" workbookViewId="0">
      <selection activeCell="D70" sqref="D70"/>
    </sheetView>
  </sheetViews>
  <sheetFormatPr baseColWidth="10" defaultRowHeight="15" x14ac:dyDescent="0.25"/>
  <cols>
    <col min="1" max="1" width="17.5703125" customWidth="1"/>
    <col min="2" max="2" width="13.140625" customWidth="1"/>
    <col min="3" max="3" width="16.140625" customWidth="1"/>
    <col min="5" max="5" width="14" customWidth="1"/>
    <col min="6" max="6" width="16.85546875" bestFit="1" customWidth="1"/>
    <col min="7" max="7" width="12.85546875" customWidth="1"/>
    <col min="8" max="9" width="10" customWidth="1"/>
    <col min="10" max="10" width="12.5703125" customWidth="1"/>
  </cols>
  <sheetData>
    <row r="1" spans="1:10" ht="15.75" thickBot="1" x14ac:dyDescent="0.3"/>
    <row r="2" spans="1:10" ht="21.75" customHeight="1" thickBot="1" x14ac:dyDescent="0.35">
      <c r="A2" s="2" t="s">
        <v>3</v>
      </c>
      <c r="B2" s="3"/>
      <c r="C2" s="24">
        <v>689048</v>
      </c>
      <c r="D2" s="7"/>
      <c r="E2" s="7"/>
      <c r="F2" s="7"/>
      <c r="G2" s="7"/>
      <c r="H2" s="8"/>
    </row>
    <row r="3" spans="1:10" ht="17.25" customHeight="1" x14ac:dyDescent="0.3">
      <c r="A3" s="20" t="s">
        <v>8</v>
      </c>
      <c r="B3" s="21"/>
      <c r="C3" s="22">
        <v>296093</v>
      </c>
      <c r="D3" s="23"/>
      <c r="E3" s="4"/>
      <c r="F3" s="4"/>
      <c r="G3" s="4"/>
    </row>
    <row r="4" spans="1:10" ht="19.5" customHeight="1" x14ac:dyDescent="0.3">
      <c r="A4" s="20" t="s">
        <v>9</v>
      </c>
      <c r="B4" s="21"/>
      <c r="C4" s="22">
        <v>392955</v>
      </c>
      <c r="D4" s="23"/>
      <c r="E4" s="4"/>
      <c r="F4" s="4"/>
      <c r="G4" s="4"/>
      <c r="I4" s="132" t="s">
        <v>14</v>
      </c>
      <c r="J4" s="132"/>
    </row>
    <row r="5" spans="1:10" ht="16.5" customHeight="1" thickBot="1" x14ac:dyDescent="0.3">
      <c r="I5" s="131" t="s">
        <v>16</v>
      </c>
      <c r="J5" s="131"/>
    </row>
    <row r="6" spans="1:10" ht="18.75" customHeight="1" x14ac:dyDescent="0.25">
      <c r="A6" s="26" t="s">
        <v>0</v>
      </c>
      <c r="B6" s="27"/>
      <c r="C6" s="27" t="s">
        <v>11</v>
      </c>
      <c r="D6" s="27" t="s">
        <v>12</v>
      </c>
      <c r="E6" s="27"/>
      <c r="F6" s="27"/>
      <c r="G6" s="27"/>
      <c r="H6" s="45" t="s">
        <v>13</v>
      </c>
      <c r="I6" s="39" t="s">
        <v>13</v>
      </c>
      <c r="J6" s="38" t="s">
        <v>15</v>
      </c>
    </row>
    <row r="7" spans="1:10" ht="15.75" x14ac:dyDescent="0.25">
      <c r="A7" s="28">
        <v>2014</v>
      </c>
      <c r="B7" s="29"/>
      <c r="C7" s="30">
        <v>44743</v>
      </c>
      <c r="D7" s="31">
        <v>0.42970000000000003</v>
      </c>
      <c r="E7" s="33">
        <f>C7*D7</f>
        <v>19226.0671</v>
      </c>
      <c r="F7" s="32" t="s">
        <v>8</v>
      </c>
      <c r="G7" s="44"/>
      <c r="H7" s="46">
        <f>E7+E10+E13</f>
        <v>164002.30989999999</v>
      </c>
      <c r="I7" s="40">
        <v>5.69</v>
      </c>
      <c r="J7" s="41">
        <f>H7+I7</f>
        <v>164007.9999</v>
      </c>
    </row>
    <row r="8" spans="1:10" ht="16.5" thickBot="1" x14ac:dyDescent="0.3">
      <c r="A8" s="28"/>
      <c r="B8" s="29"/>
      <c r="C8" s="30"/>
      <c r="D8" s="31">
        <v>0.57030000000000003</v>
      </c>
      <c r="E8" s="33">
        <f>C7*D8</f>
        <v>25516.9329</v>
      </c>
      <c r="F8" s="32" t="s">
        <v>9</v>
      </c>
      <c r="G8" s="44"/>
      <c r="H8" s="46">
        <f>E8+E11+E14</f>
        <v>217664.69010000001</v>
      </c>
      <c r="I8" s="42">
        <v>5.31</v>
      </c>
      <c r="J8" s="43">
        <f>H8+I8</f>
        <v>217670.0001</v>
      </c>
    </row>
    <row r="9" spans="1:10" ht="16.5" thickBot="1" x14ac:dyDescent="0.3">
      <c r="A9" s="13"/>
      <c r="B9" s="10"/>
      <c r="C9" s="9"/>
      <c r="D9" s="10"/>
      <c r="E9" s="34"/>
      <c r="F9" s="14"/>
      <c r="G9" s="14"/>
      <c r="H9" s="25"/>
    </row>
    <row r="10" spans="1:10" ht="15.75" x14ac:dyDescent="0.25">
      <c r="A10" s="28">
        <v>2015</v>
      </c>
      <c r="B10" s="29"/>
      <c r="C10" s="30">
        <v>85873</v>
      </c>
      <c r="D10" s="31">
        <v>0.42970000000000003</v>
      </c>
      <c r="E10" s="33">
        <f>C10*D10</f>
        <v>36899.628100000002</v>
      </c>
      <c r="F10" s="32" t="s">
        <v>8</v>
      </c>
      <c r="G10" s="32"/>
    </row>
    <row r="11" spans="1:10" ht="15.75" x14ac:dyDescent="0.25">
      <c r="A11" s="28"/>
      <c r="B11" s="29"/>
      <c r="C11" s="30"/>
      <c r="D11" s="31">
        <v>0.57030000000000003</v>
      </c>
      <c r="E11" s="33">
        <f>C10*D11</f>
        <v>48973.371900000006</v>
      </c>
      <c r="F11" s="32" t="s">
        <v>9</v>
      </c>
      <c r="G11" s="32"/>
    </row>
    <row r="12" spans="1:10" ht="15.75" x14ac:dyDescent="0.25">
      <c r="A12" s="13"/>
      <c r="B12" s="10"/>
      <c r="C12" s="9"/>
      <c r="D12" s="10"/>
      <c r="E12" s="34"/>
      <c r="F12" s="14"/>
      <c r="G12" s="15"/>
    </row>
    <row r="13" spans="1:10" ht="15.75" x14ac:dyDescent="0.25">
      <c r="A13" s="28">
        <v>2016</v>
      </c>
      <c r="B13" s="29"/>
      <c r="C13" s="30">
        <v>251051</v>
      </c>
      <c r="D13" s="31">
        <v>0.42970000000000003</v>
      </c>
      <c r="E13" s="33">
        <f>C13*D13</f>
        <v>107876.61470000001</v>
      </c>
      <c r="F13" s="32" t="s">
        <v>8</v>
      </c>
      <c r="G13" s="32"/>
    </row>
    <row r="14" spans="1:10" ht="15.75" x14ac:dyDescent="0.25">
      <c r="A14" s="28"/>
      <c r="B14" s="29"/>
      <c r="C14" s="30"/>
      <c r="D14" s="31">
        <v>0.57030000000000003</v>
      </c>
      <c r="E14" s="33">
        <f>C13*D14</f>
        <v>143174.38529999999</v>
      </c>
      <c r="F14" s="32" t="s">
        <v>9</v>
      </c>
      <c r="G14" s="32"/>
    </row>
    <row r="15" spans="1:10" ht="27" customHeight="1" thickBot="1" x14ac:dyDescent="0.3">
      <c r="A15" s="16"/>
      <c r="B15" s="12"/>
      <c r="C15" s="11">
        <f>SUM(C7:C13)</f>
        <v>381667</v>
      </c>
      <c r="D15" s="17"/>
      <c r="E15" s="35">
        <f>SUM(E7:E14)</f>
        <v>381667</v>
      </c>
      <c r="F15" s="18"/>
      <c r="G15" s="19"/>
    </row>
    <row r="16" spans="1:10" ht="15.75" thickBot="1" x14ac:dyDescent="0.3">
      <c r="A16" s="6"/>
      <c r="B16" s="4"/>
      <c r="C16" s="5"/>
      <c r="D16" s="4"/>
      <c r="E16" s="4"/>
    </row>
    <row r="17" spans="1:8" ht="24" customHeight="1" thickBot="1" x14ac:dyDescent="0.35">
      <c r="A17" s="2" t="s">
        <v>10</v>
      </c>
      <c r="B17" s="3"/>
      <c r="C17" s="37">
        <f>C2+C15+I7+I8</f>
        <v>1070726</v>
      </c>
      <c r="D17" s="102"/>
      <c r="E17" s="102"/>
      <c r="F17" s="102"/>
      <c r="G17" s="102"/>
      <c r="H17" s="103"/>
    </row>
    <row r="18" spans="1:8" x14ac:dyDescent="0.25">
      <c r="C18" t="s">
        <v>17</v>
      </c>
    </row>
    <row r="19" spans="1:8" ht="23.25" x14ac:dyDescent="0.35">
      <c r="A19" s="20" t="s">
        <v>8</v>
      </c>
      <c r="B19" s="21"/>
      <c r="C19" s="36">
        <f>C3+H7</f>
        <v>460095.30989999999</v>
      </c>
      <c r="F19" s="47">
        <f>C19+I7</f>
        <v>460100.9999</v>
      </c>
    </row>
    <row r="20" spans="1:8" ht="23.25" x14ac:dyDescent="0.35">
      <c r="A20" s="20" t="s">
        <v>9</v>
      </c>
      <c r="B20" s="21"/>
      <c r="C20" s="36">
        <f>C4+H8</f>
        <v>610619.69010000001</v>
      </c>
      <c r="F20" s="47">
        <f>C20+I8</f>
        <v>610625.00010000006</v>
      </c>
    </row>
    <row r="22" spans="1:8" ht="15.75" thickBot="1" x14ac:dyDescent="0.3"/>
    <row r="23" spans="1:8" x14ac:dyDescent="0.25">
      <c r="A23" s="63" t="s">
        <v>0</v>
      </c>
      <c r="B23" s="64"/>
      <c r="C23" s="64" t="s">
        <v>11</v>
      </c>
      <c r="D23" s="64" t="s">
        <v>12</v>
      </c>
      <c r="E23" s="64"/>
      <c r="F23" s="64"/>
      <c r="G23" s="64"/>
      <c r="H23" s="78"/>
    </row>
    <row r="24" spans="1:8" ht="18.75" x14ac:dyDescent="0.3">
      <c r="A24" s="100">
        <v>2018</v>
      </c>
      <c r="B24" s="65"/>
      <c r="C24" s="66">
        <f>197451.14/2</f>
        <v>98725.57</v>
      </c>
      <c r="D24" s="67">
        <v>0.42970000000000003</v>
      </c>
      <c r="E24" s="68">
        <f>C24*D24</f>
        <v>42422.377429000007</v>
      </c>
      <c r="F24" s="69" t="s">
        <v>8</v>
      </c>
      <c r="G24" s="70"/>
      <c r="H24" s="80"/>
    </row>
    <row r="25" spans="1:8" ht="15.75" x14ac:dyDescent="0.25">
      <c r="A25" s="79"/>
      <c r="B25" s="65"/>
      <c r="C25" s="66"/>
      <c r="D25" s="67">
        <v>0.57030000000000003</v>
      </c>
      <c r="E25" s="68">
        <f>C24*D25</f>
        <v>56303.192571000007</v>
      </c>
      <c r="F25" s="69" t="s">
        <v>9</v>
      </c>
      <c r="G25" s="70"/>
      <c r="H25" s="80"/>
    </row>
    <row r="26" spans="1:8" ht="15.75" thickBot="1" x14ac:dyDescent="0.3">
      <c r="A26" s="81"/>
      <c r="B26" s="82"/>
      <c r="C26" s="82"/>
      <c r="D26" s="82"/>
      <c r="E26" s="82"/>
      <c r="F26" s="82"/>
      <c r="G26" s="82"/>
      <c r="H26" s="80"/>
    </row>
    <row r="27" spans="1:8" ht="38.25" thickBot="1" x14ac:dyDescent="0.35">
      <c r="A27" s="71" t="s">
        <v>10</v>
      </c>
      <c r="B27" s="72"/>
      <c r="C27" s="73">
        <f>F29+F30</f>
        <v>1169451.57</v>
      </c>
      <c r="D27" s="74"/>
      <c r="E27" s="74"/>
      <c r="F27" s="74"/>
      <c r="G27" s="74"/>
      <c r="H27" s="75"/>
    </row>
    <row r="28" spans="1:8" x14ac:dyDescent="0.25">
      <c r="A28" s="81"/>
      <c r="B28" s="82"/>
      <c r="C28" s="82" t="s">
        <v>17</v>
      </c>
      <c r="D28" s="82"/>
      <c r="E28" s="82"/>
      <c r="F28" s="82"/>
      <c r="G28" s="82"/>
      <c r="H28" s="80"/>
    </row>
    <row r="29" spans="1:8" ht="23.25" x14ac:dyDescent="0.35">
      <c r="A29" s="83" t="s">
        <v>8</v>
      </c>
      <c r="B29" s="76"/>
      <c r="C29" s="77"/>
      <c r="D29" s="82"/>
      <c r="E29" s="82"/>
      <c r="F29" s="84">
        <f>F19+E24</f>
        <v>502523.37732899998</v>
      </c>
      <c r="G29" s="82"/>
      <c r="H29" s="80"/>
    </row>
    <row r="30" spans="1:8" ht="23.25" x14ac:dyDescent="0.35">
      <c r="A30" s="83" t="s">
        <v>9</v>
      </c>
      <c r="B30" s="76"/>
      <c r="C30" s="77"/>
      <c r="D30" s="82"/>
      <c r="E30" s="82"/>
      <c r="F30" s="84">
        <f>F20+E25</f>
        <v>666928.19267100003</v>
      </c>
      <c r="G30" s="82"/>
      <c r="H30" s="80"/>
    </row>
    <row r="31" spans="1:8" x14ac:dyDescent="0.25">
      <c r="A31" s="81"/>
      <c r="B31" s="82"/>
      <c r="C31" s="82"/>
      <c r="D31" s="82"/>
      <c r="E31" s="82"/>
      <c r="F31" s="82"/>
      <c r="G31" s="82"/>
      <c r="H31" s="80"/>
    </row>
    <row r="32" spans="1:8" ht="16.5" thickBot="1" x14ac:dyDescent="0.3">
      <c r="A32" s="87" t="s">
        <v>18</v>
      </c>
      <c r="B32" s="88"/>
      <c r="C32" s="88"/>
      <c r="D32" s="88"/>
      <c r="E32" s="85"/>
      <c r="F32" s="85"/>
      <c r="G32" s="85"/>
      <c r="H32" s="86"/>
    </row>
    <row r="33" spans="1:8" ht="15.75" thickBot="1" x14ac:dyDescent="0.3"/>
    <row r="34" spans="1:8" x14ac:dyDescent="0.25">
      <c r="A34" s="48" t="s">
        <v>0</v>
      </c>
      <c r="B34" s="49"/>
      <c r="C34" s="49" t="s">
        <v>11</v>
      </c>
      <c r="D34" s="49" t="s">
        <v>12</v>
      </c>
      <c r="E34" s="49"/>
      <c r="F34" s="49"/>
      <c r="G34" s="49"/>
      <c r="H34" s="89"/>
    </row>
    <row r="35" spans="1:8" ht="18.75" x14ac:dyDescent="0.3">
      <c r="A35" s="101">
        <v>2019</v>
      </c>
      <c r="B35" s="50"/>
      <c r="C35" s="51">
        <v>172756.97</v>
      </c>
      <c r="D35" s="52">
        <v>0.42970000000000003</v>
      </c>
      <c r="E35" s="53">
        <f>C35*D35</f>
        <v>74233.670009000009</v>
      </c>
      <c r="F35" s="54" t="s">
        <v>8</v>
      </c>
      <c r="G35" s="55"/>
      <c r="H35" s="91"/>
    </row>
    <row r="36" spans="1:8" ht="15.75" x14ac:dyDescent="0.25">
      <c r="A36" s="90"/>
      <c r="B36" s="50"/>
      <c r="C36" s="51"/>
      <c r="D36" s="52">
        <v>0.57030000000000003</v>
      </c>
      <c r="E36" s="53">
        <f>C35*D36</f>
        <v>98523.299991000007</v>
      </c>
      <c r="F36" s="54" t="s">
        <v>9</v>
      </c>
      <c r="G36" s="55"/>
      <c r="H36" s="91"/>
    </row>
    <row r="37" spans="1:8" ht="15.75" thickBot="1" x14ac:dyDescent="0.3">
      <c r="A37" s="92"/>
      <c r="B37" s="93"/>
      <c r="C37" s="93"/>
      <c r="D37" s="93"/>
      <c r="E37" s="93"/>
      <c r="F37" s="93"/>
      <c r="G37" s="93"/>
      <c r="H37" s="91"/>
    </row>
    <row r="38" spans="1:8" ht="38.25" thickBot="1" x14ac:dyDescent="0.35">
      <c r="A38" s="56" t="s">
        <v>10</v>
      </c>
      <c r="B38" s="57"/>
      <c r="C38" s="58">
        <f>F40+F41</f>
        <v>1342208.54</v>
      </c>
      <c r="D38" s="59"/>
      <c r="E38" s="59"/>
      <c r="F38" s="59"/>
      <c r="G38" s="59"/>
      <c r="H38" s="60"/>
    </row>
    <row r="39" spans="1:8" x14ac:dyDescent="0.25">
      <c r="A39" s="92"/>
      <c r="B39" s="93"/>
      <c r="C39" s="93"/>
      <c r="D39" s="93"/>
      <c r="E39" s="93"/>
      <c r="F39" s="93"/>
      <c r="G39" s="93"/>
      <c r="H39" s="91"/>
    </row>
    <row r="40" spans="1:8" ht="23.25" x14ac:dyDescent="0.35">
      <c r="A40" s="94" t="s">
        <v>8</v>
      </c>
      <c r="B40" s="61"/>
      <c r="C40" s="62"/>
      <c r="D40" s="93"/>
      <c r="E40" s="93"/>
      <c r="F40" s="95">
        <f>F29+E35</f>
        <v>576757.04733800003</v>
      </c>
      <c r="G40" s="93"/>
      <c r="H40" s="91"/>
    </row>
    <row r="41" spans="1:8" ht="23.25" x14ac:dyDescent="0.35">
      <c r="A41" s="94" t="s">
        <v>9</v>
      </c>
      <c r="B41" s="61"/>
      <c r="C41" s="62"/>
      <c r="D41" s="93"/>
      <c r="E41" s="93"/>
      <c r="F41" s="95">
        <f>F30+E36</f>
        <v>765451.492662</v>
      </c>
      <c r="G41" s="93"/>
      <c r="H41" s="91"/>
    </row>
    <row r="42" spans="1:8" x14ac:dyDescent="0.25">
      <c r="A42" s="92"/>
      <c r="B42" s="93"/>
      <c r="C42" s="93"/>
      <c r="D42" s="93"/>
      <c r="E42" s="93"/>
      <c r="F42" s="93"/>
      <c r="G42" s="93"/>
      <c r="H42" s="91"/>
    </row>
    <row r="43" spans="1:8" ht="16.5" thickBot="1" x14ac:dyDescent="0.3">
      <c r="A43" s="98" t="s">
        <v>19</v>
      </c>
      <c r="B43" s="99"/>
      <c r="C43" s="99"/>
      <c r="D43" s="99"/>
      <c r="E43" s="96"/>
      <c r="F43" s="96"/>
      <c r="G43" s="96"/>
      <c r="H43" s="97"/>
    </row>
    <row r="44" spans="1:8" ht="15.75" thickBot="1" x14ac:dyDescent="0.3"/>
    <row r="45" spans="1:8" ht="38.25" thickBot="1" x14ac:dyDescent="0.35">
      <c r="A45" s="56" t="s">
        <v>10</v>
      </c>
      <c r="B45" s="57"/>
      <c r="C45" s="58">
        <f>C38+F47</f>
        <v>1793518.54</v>
      </c>
      <c r="D45" s="59"/>
      <c r="E45" s="59"/>
      <c r="F45" s="59"/>
      <c r="G45" s="59"/>
      <c r="H45" s="60"/>
    </row>
    <row r="46" spans="1:8" ht="15.75" x14ac:dyDescent="0.25">
      <c r="A46" s="126">
        <v>2021</v>
      </c>
      <c r="B46" s="93"/>
      <c r="C46" s="93"/>
      <c r="D46" s="93"/>
      <c r="E46" s="93"/>
      <c r="F46" s="93"/>
      <c r="G46" s="93"/>
      <c r="H46" s="91"/>
    </row>
    <row r="47" spans="1:8" ht="23.25" x14ac:dyDescent="0.35">
      <c r="A47" s="94" t="s">
        <v>27</v>
      </c>
      <c r="B47" s="61"/>
      <c r="C47" s="62"/>
      <c r="D47" s="93"/>
      <c r="E47" s="93"/>
      <c r="F47" s="95">
        <v>451310</v>
      </c>
      <c r="G47" s="93"/>
      <c r="H47" s="91"/>
    </row>
    <row r="48" spans="1:8" x14ac:dyDescent="0.25">
      <c r="A48" s="92"/>
      <c r="B48" s="93"/>
      <c r="C48" s="93"/>
      <c r="D48" s="93"/>
      <c r="E48" s="93"/>
      <c r="F48" s="93"/>
      <c r="G48" s="93"/>
      <c r="H48" s="91"/>
    </row>
    <row r="49" spans="1:8" ht="16.5" thickBot="1" x14ac:dyDescent="0.3">
      <c r="A49" s="98" t="s">
        <v>19</v>
      </c>
      <c r="B49" s="99"/>
      <c r="C49" s="99"/>
      <c r="D49" s="99"/>
      <c r="E49" s="96"/>
      <c r="F49" s="96"/>
      <c r="G49" s="96"/>
      <c r="H49" s="97"/>
    </row>
    <row r="51" spans="1:8" ht="15.75" x14ac:dyDescent="0.25">
      <c r="A51" s="127">
        <v>2022</v>
      </c>
      <c r="B51" s="128"/>
      <c r="C51" s="128"/>
      <c r="D51" s="128"/>
      <c r="E51" s="128"/>
      <c r="F51" s="128"/>
      <c r="G51" s="128"/>
      <c r="H51" s="128"/>
    </row>
    <row r="52" spans="1:8" ht="21" x14ac:dyDescent="0.35">
      <c r="A52" s="129" t="s">
        <v>8</v>
      </c>
      <c r="B52" s="128"/>
      <c r="C52" s="128"/>
      <c r="D52" s="128"/>
      <c r="E52" s="128"/>
      <c r="F52" s="130">
        <v>9.75</v>
      </c>
      <c r="G52" s="128"/>
      <c r="H52" s="128"/>
    </row>
    <row r="53" spans="1:8" ht="21" x14ac:dyDescent="0.35">
      <c r="A53" s="129" t="s">
        <v>9</v>
      </c>
      <c r="B53" s="128"/>
      <c r="C53" s="128"/>
      <c r="D53" s="128"/>
      <c r="E53" s="128"/>
      <c r="F53" s="130">
        <v>9.25</v>
      </c>
      <c r="G53" s="128"/>
      <c r="H53" s="128"/>
    </row>
    <row r="54" spans="1:8" ht="15.75" thickBot="1" x14ac:dyDescent="0.3"/>
    <row r="55" spans="1:8" ht="38.25" thickBot="1" x14ac:dyDescent="0.35">
      <c r="A55" s="56" t="s">
        <v>10</v>
      </c>
      <c r="B55" s="57"/>
      <c r="C55" s="58">
        <f>C45+F52+F53</f>
        <v>1793537.54</v>
      </c>
      <c r="D55" s="59"/>
      <c r="E55" s="59"/>
      <c r="F55" s="59"/>
      <c r="G55" s="59"/>
      <c r="H55" s="60"/>
    </row>
    <row r="56" spans="1:8" ht="24" thickBot="1" x14ac:dyDescent="0.4">
      <c r="C56" s="141" t="s">
        <v>28</v>
      </c>
    </row>
    <row r="57" spans="1:8" ht="18.75" x14ac:dyDescent="0.3">
      <c r="A57" s="136" t="s">
        <v>27</v>
      </c>
      <c r="B57" s="107"/>
      <c r="C57" s="107"/>
      <c r="D57" s="107"/>
      <c r="E57" s="137">
        <f>F47</f>
        <v>451310</v>
      </c>
    </row>
    <row r="58" spans="1:8" ht="18.75" x14ac:dyDescent="0.3">
      <c r="A58" s="129" t="s">
        <v>8</v>
      </c>
      <c r="B58" s="4"/>
      <c r="C58" s="4"/>
      <c r="D58" s="4"/>
      <c r="E58" s="138">
        <f>F40+F52</f>
        <v>576766.79733800003</v>
      </c>
    </row>
    <row r="59" spans="1:8" ht="19.5" thickBot="1" x14ac:dyDescent="0.35">
      <c r="A59" s="139" t="s">
        <v>9</v>
      </c>
      <c r="B59" s="110"/>
      <c r="C59" s="110"/>
      <c r="D59" s="110"/>
      <c r="E59" s="140">
        <f>F41+F53</f>
        <v>765460.742662</v>
      </c>
    </row>
  </sheetData>
  <mergeCells count="2">
    <mergeCell ref="I5:J5"/>
    <mergeCell ref="I4:J4"/>
  </mergeCells>
  <pageMargins left="0.70866141732283472" right="0.70866141732283472" top="0.15748031496062992" bottom="0.15748031496062992" header="0.31496062992125984" footer="0.31496062992125984"/>
  <pageSetup orientation="landscape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I14" sqref="I14"/>
    </sheetView>
  </sheetViews>
  <sheetFormatPr baseColWidth="10" defaultRowHeight="15" x14ac:dyDescent="0.25"/>
  <cols>
    <col min="1" max="1" width="4" customWidth="1"/>
    <col min="7" max="7" width="8.28515625" customWidth="1"/>
    <col min="9" max="9" width="7.42578125" customWidth="1"/>
  </cols>
  <sheetData>
    <row r="1" spans="1:9" ht="21.75" customHeight="1" thickBot="1" x14ac:dyDescent="0.3">
      <c r="B1" s="133" t="s">
        <v>20</v>
      </c>
      <c r="C1" s="134"/>
      <c r="D1" s="134"/>
      <c r="E1" s="134"/>
      <c r="F1" s="134"/>
      <c r="G1" s="134"/>
      <c r="H1" s="135"/>
    </row>
    <row r="2" spans="1:9" ht="15.75" thickBot="1" x14ac:dyDescent="0.3"/>
    <row r="3" spans="1:9" x14ac:dyDescent="0.25">
      <c r="A3">
        <v>1</v>
      </c>
      <c r="B3" s="117" t="s">
        <v>22</v>
      </c>
      <c r="C3" s="118"/>
      <c r="D3" s="118"/>
      <c r="E3" s="118"/>
      <c r="F3" s="118"/>
      <c r="G3" s="118"/>
      <c r="H3" s="119"/>
    </row>
    <row r="4" spans="1:9" x14ac:dyDescent="0.25">
      <c r="B4" s="120" t="s">
        <v>21</v>
      </c>
      <c r="C4" s="116"/>
      <c r="D4" s="116"/>
      <c r="E4" s="116"/>
      <c r="F4" s="116"/>
      <c r="G4" s="116"/>
      <c r="H4" s="121"/>
    </row>
    <row r="5" spans="1:9" x14ac:dyDescent="0.25">
      <c r="B5" s="115">
        <v>0.42970000000000003</v>
      </c>
      <c r="C5" s="105">
        <v>42422.377429000007</v>
      </c>
      <c r="D5" s="104" t="s">
        <v>8</v>
      </c>
      <c r="E5" s="104"/>
      <c r="F5" s="112"/>
      <c r="G5" s="4"/>
      <c r="H5" s="114"/>
    </row>
    <row r="6" spans="1:9" ht="15.75" thickBot="1" x14ac:dyDescent="0.3">
      <c r="B6" s="122">
        <v>0.57030000000000003</v>
      </c>
      <c r="C6" s="123">
        <v>56303.192571000007</v>
      </c>
      <c r="D6" s="124" t="s">
        <v>9</v>
      </c>
      <c r="E6" s="124"/>
      <c r="F6" s="125"/>
      <c r="G6" s="110"/>
      <c r="H6" s="111"/>
    </row>
    <row r="7" spans="1:9" ht="15.75" thickBot="1" x14ac:dyDescent="0.3">
      <c r="B7" s="4"/>
      <c r="C7" s="4"/>
      <c r="D7" s="4"/>
      <c r="E7" s="4"/>
      <c r="F7" s="4"/>
      <c r="G7" s="4"/>
      <c r="H7" s="4"/>
    </row>
    <row r="8" spans="1:9" x14ac:dyDescent="0.25">
      <c r="A8">
        <v>2</v>
      </c>
      <c r="B8" s="106" t="s">
        <v>24</v>
      </c>
      <c r="C8" s="107"/>
      <c r="D8" s="107"/>
      <c r="E8" s="107"/>
      <c r="F8" s="107"/>
      <c r="G8" s="107"/>
      <c r="H8" s="108"/>
    </row>
    <row r="9" spans="1:9" x14ac:dyDescent="0.25">
      <c r="B9" s="113" t="s">
        <v>23</v>
      </c>
      <c r="C9" s="4"/>
      <c r="D9" s="4"/>
      <c r="E9" s="4"/>
      <c r="F9" s="4"/>
      <c r="G9" s="4"/>
      <c r="H9" s="114"/>
    </row>
    <row r="10" spans="1:9" x14ac:dyDescent="0.25">
      <c r="B10" s="115">
        <v>0.42970000000000003</v>
      </c>
      <c r="C10" s="105">
        <v>74233.670009000009</v>
      </c>
      <c r="D10" s="104" t="s">
        <v>8</v>
      </c>
      <c r="E10" s="104"/>
      <c r="F10" s="112"/>
      <c r="G10" s="4"/>
      <c r="H10" s="114"/>
    </row>
    <row r="11" spans="1:9" ht="15.75" thickBot="1" x14ac:dyDescent="0.3">
      <c r="B11" s="122">
        <v>0.57030000000000003</v>
      </c>
      <c r="C11" s="123">
        <v>98523.299991000007</v>
      </c>
      <c r="D11" s="124" t="s">
        <v>9</v>
      </c>
      <c r="E11" s="124"/>
      <c r="F11" s="125"/>
      <c r="G11" s="110"/>
      <c r="H11" s="111"/>
    </row>
    <row r="12" spans="1:9" ht="15.75" thickBot="1" x14ac:dyDescent="0.3"/>
    <row r="13" spans="1:9" x14ac:dyDescent="0.25">
      <c r="A13">
        <v>3</v>
      </c>
      <c r="B13" s="106" t="s">
        <v>25</v>
      </c>
      <c r="C13" s="107"/>
      <c r="D13" s="107"/>
      <c r="E13" s="107"/>
      <c r="F13" s="107"/>
      <c r="G13" s="107"/>
      <c r="H13" s="107"/>
      <c r="I13" s="108"/>
    </row>
    <row r="14" spans="1:9" ht="15.75" thickBot="1" x14ac:dyDescent="0.3">
      <c r="B14" s="109" t="s">
        <v>26</v>
      </c>
      <c r="C14" s="110"/>
      <c r="D14" s="110"/>
      <c r="E14" s="110"/>
      <c r="F14" s="110"/>
      <c r="G14" s="110"/>
      <c r="H14" s="110"/>
      <c r="I14" s="111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9" sqref="C9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C2" s="1">
        <v>123363.19</v>
      </c>
    </row>
    <row r="3" spans="1:4" x14ac:dyDescent="0.25">
      <c r="A3" t="s">
        <v>6</v>
      </c>
      <c r="C3" s="1">
        <v>110993.44</v>
      </c>
      <c r="D3" t="s">
        <v>4</v>
      </c>
    </row>
    <row r="4" spans="1:4" x14ac:dyDescent="0.25">
      <c r="A4" t="s">
        <v>7</v>
      </c>
      <c r="C4" s="1">
        <f>C2-C3</f>
        <v>12369.75</v>
      </c>
      <c r="D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CAPITALIZAR </vt:lpstr>
      <vt:lpstr>Hoja2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M. Gamboa Diestra</dc:creator>
  <cp:lastModifiedBy>Angelica</cp:lastModifiedBy>
  <cp:lastPrinted>2022-02-23T18:22:35Z</cp:lastPrinted>
  <dcterms:created xsi:type="dcterms:W3CDTF">2018-04-05T23:41:15Z</dcterms:created>
  <dcterms:modified xsi:type="dcterms:W3CDTF">2022-07-04T17:06:17Z</dcterms:modified>
</cp:coreProperties>
</file>