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Angelica\INFO NUBE\DOCUMENTACION CONFIDENCIAL 2022\BALANCE 2022\COSTO DE VENTAS\"/>
    </mc:Choice>
  </mc:AlternateContent>
  <bookViews>
    <workbookView xWindow="0" yWindow="0" windowWidth="15360" windowHeight="7755" tabRatio="1000" activeTab="3"/>
  </bookViews>
  <sheets>
    <sheet name="COSTO DE VENTA" sheetId="1" r:id="rId1"/>
    <sheet name="ENERO" sheetId="2" r:id="rId2"/>
    <sheet name="FEBRERO" sheetId="3" r:id="rId3"/>
    <sheet name="MARZO" sheetId="4" r:id="rId4"/>
    <sheet name="ABRIL" sheetId="5" r:id="rId5"/>
    <sheet name="MAYO" sheetId="6" r:id="rId6"/>
    <sheet name="JUNIO" sheetId="7" r:id="rId7"/>
    <sheet name="JULIO" sheetId="8" r:id="rId8"/>
    <sheet name="AGOSTO " sheetId="9" r:id="rId9"/>
    <sheet name="SETIEMBRE" sheetId="10" r:id="rId10"/>
    <sheet name="OCTUBRE" sheetId="11" r:id="rId11"/>
    <sheet name="NOVIEMBRE" sheetId="12" r:id="rId12"/>
    <sheet name="DICIEMBRE" sheetId="13" r:id="rId1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8" i="1" l="1"/>
  <c r="N15" i="1"/>
  <c r="N13" i="1"/>
  <c r="F5" i="1"/>
  <c r="D9" i="6"/>
  <c r="F12" i="1"/>
  <c r="F11" i="1"/>
  <c r="F7" i="1"/>
  <c r="E5" i="1"/>
  <c r="C7" i="6"/>
  <c r="D7" i="6"/>
  <c r="E12" i="1" l="1"/>
  <c r="E11" i="1"/>
  <c r="E7" i="1"/>
  <c r="D5" i="1" l="1"/>
  <c r="D7" i="1" s="1"/>
  <c r="D12" i="1" l="1"/>
  <c r="D11" i="1"/>
  <c r="C12" i="1"/>
  <c r="C11" i="1"/>
  <c r="C5" i="1"/>
  <c r="C7" i="1" s="1"/>
  <c r="C7" i="3"/>
  <c r="D7" i="2"/>
  <c r="C7" i="2"/>
  <c r="D7" i="3"/>
  <c r="B13" i="1"/>
  <c r="B12" i="1"/>
  <c r="B11" i="1"/>
  <c r="B5" i="1"/>
  <c r="D7" i="13" l="1"/>
  <c r="C7" i="13"/>
  <c r="D7" i="12"/>
  <c r="C7" i="12"/>
  <c r="D7" i="11" l="1"/>
  <c r="C7" i="11"/>
  <c r="D7" i="10"/>
  <c r="C7" i="10"/>
  <c r="D7" i="9"/>
  <c r="C7" i="9"/>
  <c r="D7" i="8" l="1"/>
  <c r="C7" i="8"/>
  <c r="D9" i="8" s="1"/>
  <c r="D7" i="7" l="1"/>
  <c r="C7" i="7"/>
  <c r="D9" i="7" l="1"/>
  <c r="D7" i="5"/>
  <c r="C7" i="5"/>
  <c r="D7" i="4"/>
  <c r="C7" i="4"/>
  <c r="D9" i="4" s="1"/>
  <c r="D9" i="5" l="1"/>
  <c r="N14" i="1"/>
  <c r="B7" i="1"/>
  <c r="B9" i="1" s="1"/>
  <c r="N11" i="1" l="1"/>
  <c r="C4" i="1" l="1"/>
  <c r="D4" i="1"/>
  <c r="E4" i="1"/>
  <c r="F4" i="1"/>
  <c r="F9" i="1" s="1"/>
  <c r="G4" i="1"/>
  <c r="H4" i="1"/>
  <c r="I4" i="1"/>
  <c r="J4" i="1"/>
  <c r="K4" i="1"/>
  <c r="L4" i="1"/>
  <c r="L9" i="1" s="1"/>
  <c r="M4" i="1"/>
  <c r="I22" i="1"/>
  <c r="J9" i="1" l="1"/>
  <c r="K9" i="1"/>
  <c r="D9" i="1"/>
  <c r="C9" i="1"/>
  <c r="M9" i="1"/>
  <c r="N5" i="1"/>
  <c r="I9" i="1"/>
  <c r="H9" i="1"/>
  <c r="G9" i="1"/>
  <c r="E9" i="1"/>
  <c r="N7" i="1" l="1"/>
  <c r="N12" i="1"/>
</calcChain>
</file>

<file path=xl/sharedStrings.xml><?xml version="1.0" encoding="utf-8"?>
<sst xmlns="http://schemas.openxmlformats.org/spreadsheetml/2006/main" count="149" uniqueCount="50">
  <si>
    <t>INVENTARIO INICIAL</t>
  </si>
  <si>
    <t>COMPRAS NETAS</t>
  </si>
  <si>
    <t>INVENTARIO FINAL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</si>
  <si>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</si>
  <si>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</si>
  <si>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</si>
  <si>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</si>
  <si>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</si>
  <si>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</si>
  <si>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</si>
  <si>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</si>
  <si>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</si>
  <si>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</si>
  <si>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</si>
  <si>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</si>
  <si>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DIFERENCIA</t>
  </si>
  <si>
    <t>SISTEMA SPRINTER CTA 69</t>
  </si>
  <si>
    <t>CTA 60</t>
  </si>
  <si>
    <t>CTA 61</t>
  </si>
  <si>
    <t>MERCADERIAS MANUFACTURADAS</t>
  </si>
  <si>
    <t>TRANSPORTE</t>
  </si>
  <si>
    <t>SEGUROS</t>
  </si>
  <si>
    <t>OTROS COSTOS VINCULADOS CON LAS COMPRAS DE MERCADERIAS</t>
  </si>
  <si>
    <t>RESULTADO</t>
  </si>
  <si>
    <t xml:space="preserve">SERVICIO DE TRANSPORTE DE CARGA - NACIONAL.         </t>
  </si>
  <si>
    <t>AJUSTE GASTOS VINCULADOS</t>
  </si>
  <si>
    <t>PDT ANUAL 2019</t>
  </si>
  <si>
    <t>AUTOCONSUMO TIENDA</t>
  </si>
  <si>
    <t>Mercaderias manufacturadas</t>
  </si>
  <si>
    <t>Transporte</t>
  </si>
  <si>
    <t>Seguros</t>
  </si>
  <si>
    <t>Otros costos vinculados con las compras</t>
  </si>
  <si>
    <t>Mercaderias</t>
  </si>
  <si>
    <t>OBSEQUIO CLIENTE</t>
  </si>
  <si>
    <t>GASTOS DE AUTOCONSUMO</t>
  </si>
  <si>
    <t>SETIEMBRE</t>
  </si>
  <si>
    <t>COSTO DE VENTA 2022</t>
  </si>
  <si>
    <t>al 31/01/22</t>
  </si>
  <si>
    <t>al 28/02/22</t>
  </si>
  <si>
    <t>al 31/03/2022</t>
  </si>
  <si>
    <t>BALANCE COMPROBACION 2022</t>
  </si>
  <si>
    <t>al 30/04/2022</t>
  </si>
  <si>
    <t>al 31/05/2022</t>
  </si>
  <si>
    <t>al 30/06/2022</t>
  </si>
  <si>
    <t>al 31/07/2022</t>
  </si>
  <si>
    <t>al 31/08/2022</t>
  </si>
  <si>
    <t>al 30/09/2022</t>
  </si>
  <si>
    <t>al 31/10/2022</t>
  </si>
  <si>
    <t>al 30/11/2022</t>
  </si>
  <si>
    <t>al 31/12/2022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</si>
</sst>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8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4" fontId="0" fillId="0" borderId="7" xfId="0" applyNumberFormat="1" applyBorder="1"/>
    <xf numFmtId="4" fontId="1" fillId="0" borderId="7" xfId="0" applyNumberFormat="1" applyFont="1" applyBorder="1"/>
    <xf numFmtId="0" fontId="3" fillId="0" borderId="5" xfId="0" applyFont="1" applyBorder="1"/>
    <xf numFmtId="0" fontId="4" fillId="0" borderId="5" xfId="0" applyFont="1" applyBorder="1"/>
    <xf numFmtId="0" fontId="0" fillId="0" borderId="7" xfId="0" applyBorder="1"/>
    <xf numFmtId="4" fontId="0" fillId="0" borderId="0" xfId="0" applyNumberFormat="1"/>
    <xf numFmtId="0" fontId="1" fillId="0" borderId="7" xfId="0" applyFont="1" applyBorder="1"/>
    <xf numFmtId="0" fontId="3" fillId="0" borderId="13" xfId="0" applyFont="1" applyBorder="1"/>
    <xf numFmtId="0" fontId="3" fillId="0" borderId="15" xfId="0" applyFont="1" applyBorder="1"/>
    <xf numFmtId="0" fontId="6" fillId="0" borderId="15" xfId="0" applyFont="1" applyBorder="1"/>
    <xf numFmtId="0" fontId="0" fillId="0" borderId="19" xfId="0" applyBorder="1"/>
    <xf numFmtId="4" fontId="0" fillId="0" borderId="19" xfId="0" applyNumberFormat="1" applyBorder="1"/>
    <xf numFmtId="4" fontId="2" fillId="2" borderId="17" xfId="0" applyNumberFormat="1" applyFont="1" applyFill="1" applyBorder="1"/>
    <xf numFmtId="4" fontId="2" fillId="2" borderId="18" xfId="0" applyNumberFormat="1" applyFont="1" applyFill="1" applyBorder="1"/>
    <xf numFmtId="0" fontId="0" fillId="0" borderId="6" xfId="0" applyBorder="1"/>
    <xf numFmtId="0" fontId="0" fillId="0" borderId="20" xfId="0" applyBorder="1"/>
    <xf numFmtId="0" fontId="2" fillId="0" borderId="14" xfId="0" applyFont="1" applyBorder="1"/>
    <xf numFmtId="0" fontId="2" fillId="0" borderId="1" xfId="0" applyFont="1" applyBorder="1"/>
    <xf numFmtId="0" fontId="2" fillId="0" borderId="10" xfId="0" applyFont="1" applyBorder="1"/>
    <xf numFmtId="4" fontId="2" fillId="0" borderId="12" xfId="0" applyNumberFormat="1" applyFont="1" applyBorder="1"/>
    <xf numFmtId="0" fontId="2" fillId="0" borderId="6" xfId="0" applyFont="1" applyBorder="1"/>
    <xf numFmtId="0" fontId="2" fillId="0" borderId="20" xfId="0" applyFont="1" applyBorder="1"/>
    <xf numFmtId="0" fontId="2" fillId="0" borderId="22" xfId="0" applyFont="1" applyBorder="1"/>
    <xf numFmtId="0" fontId="2" fillId="0" borderId="23" xfId="0" applyFont="1" applyBorder="1"/>
    <xf numFmtId="4" fontId="0" fillId="0" borderId="25" xfId="0" applyNumberFormat="1" applyBorder="1"/>
    <xf numFmtId="4" fontId="0" fillId="0" borderId="26" xfId="0" applyNumberFormat="1" applyBorder="1"/>
    <xf numFmtId="4" fontId="0" fillId="0" borderId="27" xfId="0" applyNumberFormat="1" applyBorder="1"/>
    <xf numFmtId="4" fontId="0" fillId="0" borderId="28" xfId="0" applyNumberFormat="1" applyBorder="1"/>
    <xf numFmtId="4" fontId="1" fillId="0" borderId="16" xfId="0" applyNumberFormat="1" applyFont="1" applyBorder="1"/>
    <xf numFmtId="4" fontId="1" fillId="0" borderId="17" xfId="0" applyNumberFormat="1" applyFont="1" applyBorder="1"/>
    <xf numFmtId="4" fontId="1" fillId="0" borderId="18" xfId="0" applyNumberFormat="1" applyFont="1" applyBorder="1"/>
    <xf numFmtId="4" fontId="10" fillId="0" borderId="7" xfId="0" applyNumberFormat="1" applyFont="1" applyBorder="1"/>
    <xf numFmtId="0" fontId="11" fillId="2" borderId="2" xfId="0" applyFont="1" applyFill="1" applyBorder="1" applyAlignment="1">
      <alignment horizontal="center"/>
    </xf>
    <xf numFmtId="4" fontId="11" fillId="2" borderId="4" xfId="0" applyNumberFormat="1" applyFont="1" applyFill="1" applyBorder="1"/>
    <xf numFmtId="0" fontId="11" fillId="2" borderId="6" xfId="0" applyFont="1" applyFill="1" applyBorder="1" applyAlignment="1">
      <alignment horizontal="center"/>
    </xf>
    <xf numFmtId="0" fontId="12" fillId="2" borderId="8" xfId="0" applyFont="1" applyFill="1" applyBorder="1"/>
    <xf numFmtId="0" fontId="0" fillId="0" borderId="10" xfId="0" applyBorder="1"/>
    <xf numFmtId="0" fontId="2" fillId="0" borderId="1" xfId="0" applyFont="1" applyBorder="1" applyAlignment="1">
      <alignment horizontal="right"/>
    </xf>
    <xf numFmtId="0" fontId="6" fillId="3" borderId="16" xfId="0" applyFont="1" applyFill="1" applyBorder="1"/>
    <xf numFmtId="4" fontId="2" fillId="3" borderId="17" xfId="0" applyNumberFormat="1" applyFont="1" applyFill="1" applyBorder="1"/>
    <xf numFmtId="4" fontId="7" fillId="3" borderId="17" xfId="0" applyNumberFormat="1" applyFont="1" applyFill="1" applyBorder="1"/>
    <xf numFmtId="4" fontId="2" fillId="3" borderId="18" xfId="0" applyNumberFormat="1" applyFont="1" applyFill="1" applyBorder="1"/>
    <xf numFmtId="0" fontId="9" fillId="3" borderId="1" xfId="0" applyFont="1" applyFill="1" applyBorder="1"/>
    <xf numFmtId="4" fontId="5" fillId="3" borderId="1" xfId="0" applyNumberFormat="1" applyFont="1" applyFill="1" applyBorder="1"/>
    <xf numFmtId="4" fontId="7" fillId="2" borderId="18" xfId="0" applyNumberFormat="1" applyFont="1" applyFill="1" applyBorder="1"/>
    <xf numFmtId="4" fontId="2" fillId="2" borderId="24" xfId="0" applyNumberFormat="1" applyFont="1" applyFill="1" applyBorder="1"/>
    <xf numFmtId="4" fontId="2" fillId="2" borderId="16" xfId="0" applyNumberFormat="1" applyFont="1" applyFill="1" applyBorder="1"/>
    <xf numFmtId="4" fontId="2" fillId="2" borderId="7" xfId="0" applyNumberFormat="1" applyFont="1" applyFill="1" applyBorder="1"/>
    <xf numFmtId="4" fontId="5" fillId="2" borderId="9" xfId="0" applyNumberFormat="1" applyFont="1" applyFill="1" applyBorder="1"/>
    <xf numFmtId="4" fontId="13" fillId="2" borderId="7" xfId="0" applyNumberFormat="1" applyFont="1" applyFill="1" applyBorder="1"/>
    <xf numFmtId="4" fontId="13" fillId="2" borderId="21" xfId="0" applyNumberFormat="1" applyFont="1" applyFill="1" applyBorder="1"/>
    <xf numFmtId="0" fontId="1" fillId="0" borderId="7" xfId="0" applyFont="1" applyFill="1" applyBorder="1"/>
    <xf numFmtId="4" fontId="5" fillId="3" borderId="29" xfId="0" applyNumberFormat="1" applyFont="1" applyFill="1" applyBorder="1"/>
    <xf numFmtId="0" fontId="5" fillId="3" borderId="15" xfId="0" applyFont="1" applyFill="1" applyBorder="1"/>
    <xf numFmtId="4" fontId="5" fillId="3" borderId="30" xfId="0" applyNumberFormat="1" applyFont="1" applyFill="1" applyBorder="1"/>
    <xf numFmtId="4" fontId="13" fillId="2" borderId="12" xfId="0" applyNumberFormat="1" applyFont="1" applyFill="1" applyBorder="1"/>
    <xf numFmtId="0" fontId="8" fillId="3" borderId="1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O24"/>
  <sheetViews>
    <sheetView zoomScaleNormal="100" workbookViewId="0">
      <pane xSplit="1" topLeftCell="B1" activePane="topRight" state="frozen"/>
      <selection pane="topRight" activeCell="K19" sqref="K19"/>
    </sheetView>
  </sheetViews>
  <sheetFormatPr baseColWidth="10" defaultRowHeight="15" x14ac:dyDescent="0.25"/>
  <cols>
    <col min="1" max="1" width="20.7109375" customWidth="1"/>
    <col min="2" max="2" width="11.42578125" customWidth="1"/>
    <col min="3" max="4" width="11.7109375" customWidth="1"/>
    <col min="5" max="5" width="11.5703125" customWidth="1"/>
    <col min="6" max="7" width="12.140625" customWidth="1"/>
    <col min="8" max="8" width="12.42578125" customWidth="1"/>
    <col min="9" max="9" width="13" customWidth="1"/>
    <col min="10" max="11" width="12.28515625" customWidth="1"/>
    <col min="12" max="12" width="11.5703125" bestFit="1" customWidth="1"/>
    <col min="13" max="13" width="12.7109375" customWidth="1"/>
    <col min="14" max="14" width="15" customWidth="1"/>
    <col min="15" max="15" width="11.85546875" customWidth="1"/>
    <col min="16" max="16" width="5.85546875" customWidth="1"/>
    <col min="20" max="20" width="9.5703125" customWidth="1"/>
    <col min="21" max="21" width="15.5703125" customWidth="1"/>
  </cols>
  <sheetData>
    <row r="1" spans="1:15" ht="15.75" thickBot="1" x14ac:dyDescent="0.3"/>
    <row r="2" spans="1:15" ht="24.75" customHeight="1" thickBot="1" x14ac:dyDescent="0.3">
      <c r="A2" s="57" t="s">
        <v>36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9"/>
    </row>
    <row r="3" spans="1:15" ht="15.75" thickBot="1" x14ac:dyDescent="0.3">
      <c r="A3" s="8"/>
      <c r="B3" s="17" t="s">
        <v>3</v>
      </c>
      <c r="C3" s="23" t="s">
        <v>4</v>
      </c>
      <c r="D3" s="23" t="s">
        <v>5</v>
      </c>
      <c r="E3" s="23" t="s">
        <v>6</v>
      </c>
      <c r="F3" s="23" t="s">
        <v>7</v>
      </c>
      <c r="G3" s="23" t="s">
        <v>8</v>
      </c>
      <c r="H3" s="23" t="s">
        <v>9</v>
      </c>
      <c r="I3" s="23" t="s">
        <v>10</v>
      </c>
      <c r="J3" s="23" t="s">
        <v>11</v>
      </c>
      <c r="K3" s="23" t="s">
        <v>12</v>
      </c>
      <c r="L3" s="23" t="s">
        <v>13</v>
      </c>
      <c r="M3" s="24" t="s">
        <v>14</v>
      </c>
    </row>
    <row r="4" spans="1:15" ht="15.75" thickBot="1" x14ac:dyDescent="0.3">
      <c r="A4" s="9" t="s">
        <v>0</v>
      </c>
      <c r="B4" s="45">
        <v>2321769.5699999998</v>
      </c>
      <c r="C4" s="46">
        <f>B6</f>
        <v>2271894.0299999998</v>
      </c>
      <c r="D4" s="13">
        <f t="shared" ref="D4" si="0">C6</f>
        <v>2341795.33</v>
      </c>
      <c r="E4" s="13">
        <f>D6</f>
        <v>2449958.17</v>
      </c>
      <c r="F4" s="13">
        <f>E6</f>
        <v>2345880.9300000002</v>
      </c>
      <c r="G4" s="13">
        <f>F6</f>
        <v>2422158.52</v>
      </c>
      <c r="H4" s="13">
        <f t="shared" ref="H4:M4" si="1">G6</f>
        <v>0</v>
      </c>
      <c r="I4" s="13">
        <f t="shared" si="1"/>
        <v>0</v>
      </c>
      <c r="J4" s="13">
        <f t="shared" si="1"/>
        <v>0</v>
      </c>
      <c r="K4" s="13">
        <f t="shared" si="1"/>
        <v>0</v>
      </c>
      <c r="L4" s="13">
        <f t="shared" si="1"/>
        <v>0</v>
      </c>
      <c r="M4" s="14">
        <f t="shared" si="1"/>
        <v>0</v>
      </c>
    </row>
    <row r="5" spans="1:15" ht="15.75" thickBot="1" x14ac:dyDescent="0.3">
      <c r="A5" s="9" t="s">
        <v>1</v>
      </c>
      <c r="B5" s="25">
        <f>ENERO!C2+ENERO!C3+ENERO!C5-ENERO!D8</f>
        <v>267950.86000000004</v>
      </c>
      <c r="C5" s="26">
        <f>FEBRERO!C2+FEBRERO!C3+FEBRERO!C4+FEBRERO!C5-FEBRERO!D2-FEBRERO!D8-FEBRERO!D9</f>
        <v>355984.14999999997</v>
      </c>
      <c r="D5" s="26">
        <f>MARZO!C2+MARZO!C3+MARZO!C4+MARZO!C5-MARZO!D2-MARZO!D8</f>
        <v>409717.72999999992</v>
      </c>
      <c r="E5" s="26">
        <f>ABRIL!C2+ABRIL!C3+ABRIL!C4+ABRIL!C5-ABRIL!D2-ABRIL!D8</f>
        <v>157480.34999999998</v>
      </c>
      <c r="F5" s="26">
        <f>MAYO!C2+MAYO!C3+MAYO!C4+MAYO!C5-MAYO!D2-MAYO!D8-MAYO!D9</f>
        <v>374410.54</v>
      </c>
      <c r="G5" s="26"/>
      <c r="H5" s="26"/>
      <c r="I5" s="26"/>
      <c r="J5" s="26"/>
      <c r="K5" s="26"/>
      <c r="L5" s="26"/>
      <c r="M5" s="27"/>
      <c r="N5" s="48">
        <f>SUM(B5:M5)</f>
        <v>1565543.63</v>
      </c>
      <c r="O5" s="6"/>
    </row>
    <row r="6" spans="1:15" ht="15.75" thickBot="1" x14ac:dyDescent="0.3">
      <c r="A6" s="10" t="s">
        <v>2</v>
      </c>
      <c r="B6" s="47">
        <v>2271894.0299999998</v>
      </c>
      <c r="C6" s="13">
        <v>2341795.33</v>
      </c>
      <c r="D6" s="13">
        <v>2449958.17</v>
      </c>
      <c r="E6" s="13">
        <v>2345880.9300000002</v>
      </c>
      <c r="F6" s="13">
        <v>2422158.52</v>
      </c>
      <c r="G6" s="13"/>
      <c r="H6" s="13"/>
      <c r="I6" s="13"/>
      <c r="J6" s="13"/>
      <c r="K6" s="13"/>
      <c r="L6" s="13"/>
      <c r="M6" s="45"/>
    </row>
    <row r="7" spans="1:15" ht="15.75" thickBot="1" x14ac:dyDescent="0.3">
      <c r="A7" s="4" t="s">
        <v>26</v>
      </c>
      <c r="B7" s="29">
        <f>B4+B5-B6</f>
        <v>317826.39999999991</v>
      </c>
      <c r="C7" s="29">
        <f>C4+C5-C6</f>
        <v>286082.84999999963</v>
      </c>
      <c r="D7" s="29">
        <f>D4+D5-D6</f>
        <v>301554.89000000013</v>
      </c>
      <c r="E7" s="29">
        <f>E4+E5-E6</f>
        <v>261557.58999999985</v>
      </c>
      <c r="F7" s="29">
        <f>F4+F5-F6</f>
        <v>298132.95000000019</v>
      </c>
      <c r="G7" s="30"/>
      <c r="H7" s="30"/>
      <c r="I7" s="30"/>
      <c r="J7" s="30"/>
      <c r="K7" s="30"/>
      <c r="L7" s="30"/>
      <c r="M7" s="31"/>
      <c r="N7" s="49">
        <f>SUM(B7:M7)</f>
        <v>1465154.6799999997</v>
      </c>
    </row>
    <row r="8" spans="1:15" ht="15.75" thickBot="1" x14ac:dyDescent="0.3">
      <c r="A8" s="3" t="s">
        <v>16</v>
      </c>
      <c r="B8" s="28">
        <v>317826.40000000002</v>
      </c>
      <c r="C8" s="26">
        <v>286082.84999999998</v>
      </c>
      <c r="D8" s="26">
        <v>301554.89</v>
      </c>
      <c r="E8" s="26">
        <v>261557.59</v>
      </c>
      <c r="F8" s="26">
        <v>298132.95</v>
      </c>
      <c r="G8" s="26"/>
      <c r="H8" s="26"/>
      <c r="I8" s="26"/>
      <c r="J8" s="26"/>
      <c r="K8" s="26"/>
      <c r="L8" s="26"/>
      <c r="M8" s="27"/>
      <c r="N8" s="48">
        <f>SUM(B8:M8)</f>
        <v>1465154.68</v>
      </c>
    </row>
    <row r="9" spans="1:15" ht="15.75" thickBot="1" x14ac:dyDescent="0.3">
      <c r="A9" s="39" t="s">
        <v>15</v>
      </c>
      <c r="B9" s="40">
        <f>B8-B7</f>
        <v>0</v>
      </c>
      <c r="C9" s="40">
        <f>C8-C7</f>
        <v>0</v>
      </c>
      <c r="D9" s="40">
        <f t="shared" ref="D9" si="2">D8-D7</f>
        <v>0</v>
      </c>
      <c r="E9" s="40">
        <f>E8-E7</f>
        <v>0</v>
      </c>
      <c r="F9" s="40">
        <f>F8-F7</f>
        <v>0</v>
      </c>
      <c r="G9" s="41">
        <f t="shared" ref="G9:I9" si="3">G8-G7</f>
        <v>0</v>
      </c>
      <c r="H9" s="40">
        <f t="shared" si="3"/>
        <v>0</v>
      </c>
      <c r="I9" s="40">
        <f t="shared" si="3"/>
        <v>0</v>
      </c>
      <c r="J9" s="40">
        <f>J8-J7</f>
        <v>0</v>
      </c>
      <c r="K9" s="40">
        <f>K8-K7</f>
        <v>0</v>
      </c>
      <c r="L9" s="40">
        <f>L8-L7</f>
        <v>0</v>
      </c>
      <c r="M9" s="42">
        <f>M8-M7</f>
        <v>0</v>
      </c>
    </row>
    <row r="10" spans="1:15" x14ac:dyDescent="0.25">
      <c r="B10" s="6"/>
      <c r="C10" s="6"/>
      <c r="D10" s="6"/>
    </row>
    <row r="11" spans="1:15" x14ac:dyDescent="0.25">
      <c r="A11" t="s">
        <v>17</v>
      </c>
      <c r="B11" s="6">
        <f>ENERO!C2+ENERO!C3+ENERO!C5</f>
        <v>267977.35000000003</v>
      </c>
      <c r="C11" s="6">
        <f>FEBRERO!C2+FEBRERO!C3+FEBRERO!C4+FEBRERO!C5-FEBRERO!D2</f>
        <v>356044.26999999996</v>
      </c>
      <c r="D11" s="6">
        <f>MARZO!C2+MARZO!C3+MARZO!C4+MARZO!C5-MARZO!D2</f>
        <v>409793.12999999995</v>
      </c>
      <c r="E11" s="6">
        <f>ABRIL!C2+ABRIL!C3+ABRIL!C4+ABRIL!C5-ABRIL!D2</f>
        <v>157462.04999999999</v>
      </c>
      <c r="F11" s="6">
        <f>MAYO!C2+MAYO!C3+MAYO!C4+MAYO!C5-MAYO!D2</f>
        <v>374453.67</v>
      </c>
      <c r="G11" s="6"/>
      <c r="H11" s="6"/>
      <c r="I11" s="6"/>
      <c r="J11" s="6"/>
      <c r="K11" s="6"/>
      <c r="L11" s="6"/>
      <c r="M11" s="6"/>
      <c r="N11" s="50">
        <f>SUM(B11:M11)</f>
        <v>1565730.47</v>
      </c>
    </row>
    <row r="12" spans="1:15" ht="15.75" thickBot="1" x14ac:dyDescent="0.3">
      <c r="A12" t="s">
        <v>18</v>
      </c>
      <c r="B12" s="6">
        <f>ENERO!D6</f>
        <v>267977.34999999998</v>
      </c>
      <c r="C12" s="6">
        <f>FEBRERO!D6-FEBRERO!C6</f>
        <v>356042.72</v>
      </c>
      <c r="D12" s="6">
        <f>MARZO!D6-MARZO!C6</f>
        <v>409793.13</v>
      </c>
      <c r="E12" s="6">
        <f>ABRIL!D6-ABRIL!C6</f>
        <v>157462.05000000002</v>
      </c>
      <c r="F12" s="6">
        <f>MAYO!D6-MAYO!C6</f>
        <v>374428.15999999997</v>
      </c>
      <c r="G12" s="6"/>
      <c r="H12" s="6"/>
      <c r="I12" s="6"/>
      <c r="J12" s="6"/>
      <c r="K12" s="6"/>
      <c r="L12" s="6"/>
      <c r="M12" s="6"/>
      <c r="N12" s="50">
        <f t="shared" ref="N12" si="4">SUM(B12:M12)</f>
        <v>1565703.41</v>
      </c>
    </row>
    <row r="13" spans="1:15" ht="15.75" thickBot="1" x14ac:dyDescent="0.3">
      <c r="A13" s="43" t="s">
        <v>25</v>
      </c>
      <c r="B13" s="44">
        <f>ENERO!D8</f>
        <v>26.49</v>
      </c>
      <c r="C13" s="53">
        <v>58.57</v>
      </c>
      <c r="D13" s="44">
        <v>75.400000000000006</v>
      </c>
      <c r="E13" s="44">
        <v>-18.3</v>
      </c>
      <c r="F13" s="44">
        <v>17.62</v>
      </c>
      <c r="G13" s="44"/>
      <c r="H13" s="44"/>
      <c r="I13" s="44"/>
      <c r="J13" s="44"/>
      <c r="K13" s="44"/>
      <c r="L13" s="44"/>
      <c r="M13" s="44"/>
      <c r="N13" s="48">
        <f>SUM(B13:M13)</f>
        <v>159.78</v>
      </c>
    </row>
    <row r="14" spans="1:15" ht="15.75" thickBot="1" x14ac:dyDescent="0.3">
      <c r="A14" s="43" t="s">
        <v>33</v>
      </c>
      <c r="B14" s="44"/>
      <c r="C14" s="5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8">
        <f>SUM(B14:M14)</f>
        <v>0</v>
      </c>
    </row>
    <row r="15" spans="1:15" ht="15.75" thickBot="1" x14ac:dyDescent="0.3">
      <c r="A15" s="43" t="s">
        <v>27</v>
      </c>
      <c r="B15" s="44"/>
      <c r="C15" s="55">
        <v>1.55</v>
      </c>
      <c r="D15" s="44"/>
      <c r="E15" s="44"/>
      <c r="F15" s="44">
        <v>25.51</v>
      </c>
      <c r="G15" s="44"/>
      <c r="H15" s="44"/>
      <c r="I15" s="44"/>
      <c r="J15" s="44"/>
      <c r="K15" s="44"/>
      <c r="L15" s="44"/>
      <c r="M15" s="44"/>
      <c r="N15" s="48">
        <f>SUM(B15:M15)</f>
        <v>27.060000000000002</v>
      </c>
    </row>
    <row r="16" spans="1:15" ht="15.75" thickBot="1" x14ac:dyDescent="0.3"/>
    <row r="17" spans="4:10" ht="15.75" thickBot="1" x14ac:dyDescent="0.3">
      <c r="D17" s="60" t="s">
        <v>40</v>
      </c>
      <c r="E17" s="61"/>
      <c r="F17" s="61"/>
      <c r="G17" s="61"/>
      <c r="H17" s="61"/>
      <c r="I17" s="62"/>
    </row>
    <row r="18" spans="4:10" ht="15.75" thickBot="1" x14ac:dyDescent="0.3">
      <c r="D18" s="38">
        <v>60111</v>
      </c>
      <c r="E18" s="19" t="s">
        <v>19</v>
      </c>
      <c r="F18" s="19"/>
      <c r="G18" s="19"/>
      <c r="H18" s="19"/>
      <c r="I18" s="20"/>
    </row>
    <row r="19" spans="4:10" ht="15.75" thickBot="1" x14ac:dyDescent="0.3">
      <c r="D19" s="18">
        <v>60911</v>
      </c>
      <c r="E19" s="19" t="s">
        <v>20</v>
      </c>
      <c r="F19" s="19"/>
      <c r="G19" s="19"/>
      <c r="H19" s="19"/>
      <c r="I19" s="20"/>
    </row>
    <row r="20" spans="4:10" ht="15.75" thickBot="1" x14ac:dyDescent="0.3">
      <c r="D20" s="18">
        <v>60912</v>
      </c>
      <c r="E20" s="19" t="s">
        <v>21</v>
      </c>
      <c r="F20" s="19"/>
      <c r="G20" s="19"/>
      <c r="H20" s="19"/>
      <c r="I20" s="20"/>
    </row>
    <row r="21" spans="4:10" ht="15.75" thickBot="1" x14ac:dyDescent="0.3">
      <c r="D21" s="21">
        <v>60919</v>
      </c>
      <c r="E21" s="22" t="s">
        <v>22</v>
      </c>
      <c r="F21" s="22"/>
      <c r="G21" s="22"/>
      <c r="H21" s="22"/>
      <c r="I21" s="20"/>
    </row>
    <row r="22" spans="4:10" ht="15.75" thickBot="1" x14ac:dyDescent="0.3">
      <c r="D22" s="15"/>
      <c r="E22" s="16"/>
      <c r="F22" s="16"/>
      <c r="G22" s="16"/>
      <c r="H22" s="16"/>
      <c r="I22" s="51">
        <f>SUM(I18:I21)</f>
        <v>0</v>
      </c>
    </row>
    <row r="23" spans="4:10" ht="15.75" thickBot="1" x14ac:dyDescent="0.3">
      <c r="J23" s="6"/>
    </row>
    <row r="24" spans="4:10" ht="15.75" thickBot="1" x14ac:dyDescent="0.3">
      <c r="D24" s="18">
        <v>6111</v>
      </c>
      <c r="E24" s="19" t="s">
        <v>19</v>
      </c>
      <c r="F24" s="19"/>
      <c r="G24" s="19"/>
      <c r="H24" s="37"/>
      <c r="I24" s="56"/>
    </row>
  </sheetData>
  <mergeCells count="2">
    <mergeCell ref="A2:M2"/>
    <mergeCell ref="D17:I17"/>
  </mergeCells>
  <pageMargins left="0" right="0" top="0.74803149606299213" bottom="0.74803149606299213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E12"/>
  <sheetViews>
    <sheetView workbookViewId="0">
      <selection activeCell="D17" sqref="D17"/>
    </sheetView>
  </sheetViews>
  <sheetFormatPr baseColWidth="10" defaultRowHeight="15" x14ac:dyDescent="0.25"/>
  <cols>
    <col min="2" max="2" width="50" customWidth="1"/>
    <col min="3" max="3" width="13.7109375" customWidth="1"/>
    <col min="4" max="4" width="15.28515625" customWidth="1"/>
  </cols>
  <sheetData>
    <row r="1" spans="1:5" ht="25.5" customHeight="1" thickBot="1" x14ac:dyDescent="0.3">
      <c r="A1" s="63" t="s">
        <v>3</v>
      </c>
      <c r="B1" s="64"/>
      <c r="C1" s="64"/>
      <c r="D1" s="65"/>
    </row>
    <row r="2" spans="1:5" x14ac:dyDescent="0.25">
      <c r="A2" s="11">
        <v>60111</v>
      </c>
      <c r="B2" s="11" t="s">
        <v>28</v>
      </c>
      <c r="C2" s="12">
        <v>265234.45</v>
      </c>
      <c r="D2" s="12"/>
    </row>
    <row r="3" spans="1:5" x14ac:dyDescent="0.25">
      <c r="A3" s="5">
        <v>60911</v>
      </c>
      <c r="B3" s="5" t="s">
        <v>29</v>
      </c>
      <c r="C3" s="1">
        <v>2668.09</v>
      </c>
      <c r="D3" s="1"/>
    </row>
    <row r="4" spans="1:5" x14ac:dyDescent="0.25">
      <c r="A4" s="5">
        <v>60912</v>
      </c>
      <c r="B4" s="5" t="s">
        <v>30</v>
      </c>
      <c r="C4" s="1"/>
      <c r="D4" s="1"/>
    </row>
    <row r="5" spans="1:5" x14ac:dyDescent="0.25">
      <c r="A5" s="5">
        <v>60919</v>
      </c>
      <c r="B5" s="5" t="s">
        <v>31</v>
      </c>
      <c r="C5" s="1">
        <v>74.81</v>
      </c>
      <c r="D5" s="1"/>
    </row>
    <row r="6" spans="1:5" x14ac:dyDescent="0.25">
      <c r="A6" s="5">
        <v>61111</v>
      </c>
      <c r="B6" s="5" t="s">
        <v>32</v>
      </c>
      <c r="C6" s="1"/>
      <c r="D6" s="1">
        <v>267977.34999999998</v>
      </c>
    </row>
    <row r="7" spans="1:5" ht="15.75" x14ac:dyDescent="0.25">
      <c r="A7" s="5"/>
      <c r="B7" s="5"/>
      <c r="C7" s="32">
        <f>SUM(C2:C6)</f>
        <v>267977.35000000003</v>
      </c>
      <c r="D7" s="32">
        <f>SUM(D2:D6)</f>
        <v>267977.34999999998</v>
      </c>
    </row>
    <row r="8" spans="1:5" x14ac:dyDescent="0.25">
      <c r="A8" s="7">
        <v>953111</v>
      </c>
      <c r="B8" s="7" t="s">
        <v>24</v>
      </c>
      <c r="C8" s="1"/>
      <c r="D8" s="2">
        <v>26.49</v>
      </c>
      <c r="E8" s="6"/>
    </row>
    <row r="9" spans="1:5" x14ac:dyDescent="0.25">
      <c r="A9" s="5"/>
      <c r="B9" s="52"/>
      <c r="C9" s="7"/>
      <c r="D9" s="7"/>
    </row>
    <row r="10" spans="1:5" ht="15.75" thickBot="1" x14ac:dyDescent="0.3"/>
    <row r="11" spans="1:5" ht="15.75" x14ac:dyDescent="0.25">
      <c r="B11" s="33" t="s">
        <v>23</v>
      </c>
      <c r="C11" s="34">
        <v>45917.02</v>
      </c>
    </row>
    <row r="12" spans="1:5" ht="29.25" customHeight="1" thickBot="1" x14ac:dyDescent="0.3">
      <c r="B12" s="35" t="s">
        <v>37</v>
      </c>
      <c r="C12" s="36"/>
    </row>
  </sheetData>
  <mergeCells count="1">
    <mergeCell ref="A1:D1"/>
  </mergeCells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E12"/>
  <sheetViews>
    <sheetView workbookViewId="0">
      <selection activeCell="B20" sqref="B20"/>
    </sheetView>
  </sheetViews>
  <sheetFormatPr baseColWidth="10" defaultRowHeight="15" x14ac:dyDescent="0.25"/>
  <cols>
    <col min="2" max="2" width="49" customWidth="1"/>
    <col min="3" max="3" width="13.42578125" customWidth="1"/>
    <col min="4" max="4" width="14.85546875" customWidth="1"/>
  </cols>
  <sheetData>
    <row r="1" spans="1:5" ht="25.5" customHeight="1" thickBot="1" x14ac:dyDescent="0.3">
      <c r="A1" s="63" t="s">
        <v>4</v>
      </c>
      <c r="B1" s="64"/>
      <c r="C1" s="64"/>
      <c r="D1" s="65"/>
    </row>
    <row r="2" spans="1:5" x14ac:dyDescent="0.25">
      <c r="A2" s="11">
        <v>60111</v>
      </c>
      <c r="B2" s="11" t="s">
        <v>28</v>
      </c>
      <c r="C2" s="12">
        <v>367087.16</v>
      </c>
      <c r="D2" s="12">
        <v>14514.46</v>
      </c>
    </row>
    <row r="3" spans="1:5" x14ac:dyDescent="0.25">
      <c r="A3" s="5">
        <v>60911</v>
      </c>
      <c r="B3" s="5" t="s">
        <v>29</v>
      </c>
      <c r="C3" s="1">
        <v>3378.69</v>
      </c>
      <c r="D3" s="1"/>
    </row>
    <row r="4" spans="1:5" x14ac:dyDescent="0.25">
      <c r="A4" s="5">
        <v>60912</v>
      </c>
      <c r="B4" s="5" t="s">
        <v>30</v>
      </c>
      <c r="C4" s="1">
        <v>18.8</v>
      </c>
      <c r="D4" s="1"/>
    </row>
    <row r="5" spans="1:5" x14ac:dyDescent="0.25">
      <c r="A5" s="5">
        <v>60919</v>
      </c>
      <c r="B5" s="5" t="s">
        <v>31</v>
      </c>
      <c r="C5" s="1">
        <v>74.08</v>
      </c>
      <c r="D5" s="1"/>
    </row>
    <row r="6" spans="1:5" x14ac:dyDescent="0.25">
      <c r="A6" s="5">
        <v>61111</v>
      </c>
      <c r="B6" s="5" t="s">
        <v>32</v>
      </c>
      <c r="C6" s="6">
        <v>14516.01</v>
      </c>
      <c r="D6" s="1">
        <v>370558.73</v>
      </c>
    </row>
    <row r="7" spans="1:5" ht="15.75" x14ac:dyDescent="0.25">
      <c r="A7" s="5"/>
      <c r="B7" s="5"/>
      <c r="C7" s="32">
        <f>SUM(C2:C6)</f>
        <v>385074.74</v>
      </c>
      <c r="D7" s="32">
        <f>SUM(D2:D6)</f>
        <v>385073.19</v>
      </c>
    </row>
    <row r="8" spans="1:5" x14ac:dyDescent="0.25">
      <c r="A8" s="7">
        <v>953111</v>
      </c>
      <c r="B8" s="7" t="s">
        <v>24</v>
      </c>
      <c r="C8" s="1"/>
      <c r="D8" s="2">
        <v>58.57</v>
      </c>
      <c r="E8" s="6"/>
    </row>
    <row r="9" spans="1:5" x14ac:dyDescent="0.25">
      <c r="A9" s="7">
        <v>945616</v>
      </c>
      <c r="B9" s="7" t="s">
        <v>34</v>
      </c>
      <c r="C9" s="1"/>
      <c r="D9" s="2">
        <v>1.55</v>
      </c>
    </row>
    <row r="10" spans="1:5" ht="15.75" thickBot="1" x14ac:dyDescent="0.3"/>
    <row r="11" spans="1:5" ht="15.75" x14ac:dyDescent="0.25">
      <c r="B11" s="33" t="s">
        <v>23</v>
      </c>
      <c r="C11" s="34">
        <v>72985.84</v>
      </c>
    </row>
    <row r="12" spans="1:5" ht="26.25" customHeight="1" thickBot="1" x14ac:dyDescent="0.3">
      <c r="B12" s="35" t="s">
        <v>38</v>
      </c>
      <c r="C12" s="36"/>
    </row>
  </sheetData>
  <mergeCells count="1">
    <mergeCell ref="A1:D1"/>
  </mergeCells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E12"/>
  <sheetViews>
    <sheetView tabSelected="1" workbookViewId="0">
      <selection activeCell="E16" sqref="E16"/>
    </sheetView>
  </sheetViews>
  <sheetFormatPr baseColWidth="10" defaultRowHeight="15" x14ac:dyDescent="0.25"/>
  <cols>
    <col min="1" max="1" width="14.7109375" customWidth="1"/>
    <col min="2" max="2" width="50" customWidth="1"/>
  </cols>
  <sheetData>
    <row r="1" spans="1:5" ht="24.75" customHeight="1" thickBot="1" x14ac:dyDescent="0.3">
      <c r="A1" s="63" t="s">
        <v>5</v>
      </c>
      <c r="B1" s="64"/>
      <c r="C1" s="64"/>
      <c r="D1" s="65"/>
    </row>
    <row r="2" spans="1:5" x14ac:dyDescent="0.25">
      <c r="A2" s="11">
        <v>60111</v>
      </c>
      <c r="B2" s="11" t="s">
        <v>28</v>
      </c>
      <c r="C2" s="12">
        <v>443905.25</v>
      </c>
      <c r="D2" s="12">
        <v>37238.269999999997</v>
      </c>
    </row>
    <row r="3" spans="1:5" x14ac:dyDescent="0.25">
      <c r="A3" s="5">
        <v>60911</v>
      </c>
      <c r="B3" s="5" t="s">
        <v>29</v>
      </c>
      <c r="C3" s="1">
        <v>3010.87</v>
      </c>
      <c r="D3" s="1"/>
    </row>
    <row r="4" spans="1:5" x14ac:dyDescent="0.25">
      <c r="A4" s="5">
        <v>60912</v>
      </c>
      <c r="B4" s="5" t="s">
        <v>30</v>
      </c>
      <c r="C4" s="1">
        <v>34.159999999999997</v>
      </c>
      <c r="D4" s="1"/>
    </row>
    <row r="5" spans="1:5" x14ac:dyDescent="0.25">
      <c r="A5" s="5">
        <v>60919</v>
      </c>
      <c r="B5" s="5" t="s">
        <v>31</v>
      </c>
      <c r="C5" s="1">
        <v>81.12</v>
      </c>
      <c r="D5" s="1"/>
    </row>
    <row r="6" spans="1:5" x14ac:dyDescent="0.25">
      <c r="A6" s="5">
        <v>61111</v>
      </c>
      <c r="B6" s="5" t="s">
        <v>32</v>
      </c>
      <c r="C6" s="1">
        <v>37238.269999999997</v>
      </c>
      <c r="D6" s="1">
        <v>447031.4</v>
      </c>
    </row>
    <row r="7" spans="1:5" ht="15.75" x14ac:dyDescent="0.25">
      <c r="A7" s="5"/>
      <c r="B7" s="5"/>
      <c r="C7" s="32">
        <f>SUM(C2:C6)</f>
        <v>484269.67</v>
      </c>
      <c r="D7" s="32">
        <f>SUM(D2:D6)</f>
        <v>484269.67000000004</v>
      </c>
    </row>
    <row r="8" spans="1:5" x14ac:dyDescent="0.25">
      <c r="A8" s="7">
        <v>953111</v>
      </c>
      <c r="B8" s="7" t="s">
        <v>24</v>
      </c>
      <c r="C8" s="1"/>
      <c r="D8" s="2">
        <v>75.400000000000006</v>
      </c>
    </row>
    <row r="9" spans="1:5" x14ac:dyDescent="0.25">
      <c r="A9" s="7">
        <v>945616</v>
      </c>
      <c r="B9" s="7" t="s">
        <v>34</v>
      </c>
      <c r="C9" s="1"/>
      <c r="D9" s="2">
        <f>C7-D7</f>
        <v>0</v>
      </c>
    </row>
    <row r="10" spans="1:5" ht="15.75" thickBot="1" x14ac:dyDescent="0.3">
      <c r="E10" s="6"/>
    </row>
    <row r="11" spans="1:5" ht="15.75" x14ac:dyDescent="0.25">
      <c r="B11" s="33" t="s">
        <v>23</v>
      </c>
      <c r="C11" s="34">
        <v>116317.13</v>
      </c>
    </row>
    <row r="12" spans="1:5" ht="16.5" thickBot="1" x14ac:dyDescent="0.3">
      <c r="B12" s="35" t="s">
        <v>39</v>
      </c>
      <c r="C12" s="36"/>
    </row>
  </sheetData>
  <mergeCells count="1">
    <mergeCell ref="A1: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E12"/>
  <sheetViews>
    <sheetView workbookViewId="0">
      <selection activeCell="E11" sqref="E11"/>
    </sheetView>
  </sheetViews>
  <sheetFormatPr baseColWidth="10" defaultRowHeight="15" x14ac:dyDescent="0.25"/>
  <cols>
    <col min="2" max="2" width="50.85546875" customWidth="1"/>
  </cols>
  <sheetData>
    <row r="1" spans="1:5" ht="36" customHeight="1" thickBot="1" x14ac:dyDescent="0.3">
      <c r="A1" s="63" t="s">
        <v>6</v>
      </c>
      <c r="B1" s="64"/>
      <c r="C1" s="64"/>
      <c r="D1" s="65"/>
    </row>
    <row r="2" spans="1:5" x14ac:dyDescent="0.25">
      <c r="A2" s="11">
        <v>60111</v>
      </c>
      <c r="B2" s="11" t="s">
        <v>28</v>
      </c>
      <c r="C2" s="12">
        <v>158795.56</v>
      </c>
      <c r="D2" s="12">
        <v>3043.9</v>
      </c>
    </row>
    <row r="3" spans="1:5" x14ac:dyDescent="0.25">
      <c r="A3" s="5">
        <v>60911</v>
      </c>
      <c r="B3" s="5" t="s">
        <v>29</v>
      </c>
      <c r="C3" s="1">
        <v>1673.65</v>
      </c>
      <c r="D3" s="1"/>
    </row>
    <row r="4" spans="1:5" x14ac:dyDescent="0.25">
      <c r="A4" s="5">
        <v>60912</v>
      </c>
      <c r="B4" s="5" t="s">
        <v>30</v>
      </c>
      <c r="C4" s="1">
        <v>9.9600000000000009</v>
      </c>
      <c r="D4" s="1"/>
    </row>
    <row r="5" spans="1:5" x14ac:dyDescent="0.25">
      <c r="A5" s="5">
        <v>60919</v>
      </c>
      <c r="B5" s="5" t="s">
        <v>31</v>
      </c>
      <c r="C5" s="1">
        <v>26.78</v>
      </c>
      <c r="D5" s="1"/>
    </row>
    <row r="6" spans="1:5" x14ac:dyDescent="0.25">
      <c r="A6" s="5">
        <v>61111</v>
      </c>
      <c r="B6" s="5" t="s">
        <v>32</v>
      </c>
      <c r="C6" s="1">
        <v>3043.9</v>
      </c>
      <c r="D6" s="1">
        <v>160505.95000000001</v>
      </c>
    </row>
    <row r="7" spans="1:5" ht="15.75" x14ac:dyDescent="0.25">
      <c r="A7" s="5"/>
      <c r="B7" s="5"/>
      <c r="C7" s="32">
        <f>SUM(C2:C6)</f>
        <v>163549.84999999998</v>
      </c>
      <c r="D7" s="32">
        <f>SUM(D2:D6)</f>
        <v>163549.85</v>
      </c>
    </row>
    <row r="8" spans="1:5" x14ac:dyDescent="0.25">
      <c r="A8" s="7">
        <v>953111</v>
      </c>
      <c r="B8" s="7" t="s">
        <v>24</v>
      </c>
      <c r="C8" s="1"/>
      <c r="D8" s="2">
        <v>-18.3</v>
      </c>
    </row>
    <row r="9" spans="1:5" x14ac:dyDescent="0.25">
      <c r="A9" s="7">
        <v>945616</v>
      </c>
      <c r="B9" s="7" t="s">
        <v>34</v>
      </c>
      <c r="C9" s="1"/>
      <c r="D9" s="2">
        <f>C7-D7</f>
        <v>0</v>
      </c>
    </row>
    <row r="10" spans="1:5" ht="15.75" thickBot="1" x14ac:dyDescent="0.3"/>
    <row r="11" spans="1:5" ht="15.75" x14ac:dyDescent="0.25">
      <c r="B11" s="33" t="s">
        <v>23</v>
      </c>
      <c r="C11" s="34">
        <v>130252.23</v>
      </c>
      <c r="E11" s="6"/>
    </row>
    <row r="12" spans="1:5" ht="16.5" thickBot="1" x14ac:dyDescent="0.3">
      <c r="B12" s="35" t="s">
        <v>41</v>
      </c>
      <c r="C12" s="36"/>
    </row>
  </sheetData>
  <mergeCells count="1">
    <mergeCell ref="A1:D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E12"/>
  <sheetViews>
    <sheetView workbookViewId="0">
      <selection activeCell="F20" sqref="F20"/>
    </sheetView>
  </sheetViews>
  <sheetFormatPr baseColWidth="10" defaultRowHeight="15" x14ac:dyDescent="0.25"/>
  <cols>
    <col min="2" max="2" width="44.7109375" customWidth="1"/>
    <col min="3" max="3" width="19.7109375" customWidth="1"/>
    <col min="4" max="4" width="16.140625" customWidth="1"/>
  </cols>
  <sheetData>
    <row r="1" spans="1:5" ht="39.75" customHeight="1" thickBot="1" x14ac:dyDescent="0.3">
      <c r="A1" s="63" t="s">
        <v>7</v>
      </c>
      <c r="B1" s="64"/>
      <c r="C1" s="64"/>
      <c r="D1" s="65"/>
    </row>
    <row r="2" spans="1:5" x14ac:dyDescent="0.25">
      <c r="A2" s="11">
        <v>60111</v>
      </c>
      <c r="B2" s="11" t="s">
        <v>28</v>
      </c>
      <c r="C2" s="12">
        <v>373004.79999999999</v>
      </c>
      <c r="D2" s="12">
        <v>2263.62</v>
      </c>
    </row>
    <row r="3" spans="1:5" x14ac:dyDescent="0.25">
      <c r="A3" s="5">
        <v>60911</v>
      </c>
      <c r="B3" s="5" t="s">
        <v>29</v>
      </c>
      <c r="C3" s="1">
        <v>3616.04</v>
      </c>
      <c r="D3" s="1"/>
    </row>
    <row r="4" spans="1:5" x14ac:dyDescent="0.25">
      <c r="A4" s="5">
        <v>60912</v>
      </c>
      <c r="B4" s="5" t="s">
        <v>30</v>
      </c>
      <c r="C4" s="1">
        <v>38.11</v>
      </c>
      <c r="D4" s="1"/>
    </row>
    <row r="5" spans="1:5" x14ac:dyDescent="0.25">
      <c r="A5" s="5">
        <v>60919</v>
      </c>
      <c r="B5" s="5" t="s">
        <v>31</v>
      </c>
      <c r="C5" s="1">
        <v>58.34</v>
      </c>
      <c r="D5" s="1"/>
    </row>
    <row r="6" spans="1:5" x14ac:dyDescent="0.25">
      <c r="A6" s="5">
        <v>61111</v>
      </c>
      <c r="B6" s="5" t="s">
        <v>32</v>
      </c>
      <c r="C6" s="1">
        <v>2289.13</v>
      </c>
      <c r="D6" s="1">
        <v>376717.29</v>
      </c>
    </row>
    <row r="7" spans="1:5" ht="15.75" x14ac:dyDescent="0.25">
      <c r="A7" s="5"/>
      <c r="B7" s="5"/>
      <c r="C7" s="32">
        <f>SUM(C2:C6)</f>
        <v>379006.42</v>
      </c>
      <c r="D7" s="32">
        <f>SUM(D2:D6)</f>
        <v>378980.91</v>
      </c>
    </row>
    <row r="8" spans="1:5" x14ac:dyDescent="0.25">
      <c r="A8" s="7">
        <v>953111</v>
      </c>
      <c r="B8" s="7" t="s">
        <v>24</v>
      </c>
      <c r="C8" s="1"/>
      <c r="D8" s="2">
        <v>17.62</v>
      </c>
    </row>
    <row r="9" spans="1:5" x14ac:dyDescent="0.25">
      <c r="A9" s="7">
        <v>945616</v>
      </c>
      <c r="B9" s="7" t="s">
        <v>34</v>
      </c>
      <c r="C9" s="1"/>
      <c r="D9" s="2">
        <f>C7-D7</f>
        <v>25.510000000009313</v>
      </c>
    </row>
    <row r="10" spans="1:5" ht="15.75" thickBot="1" x14ac:dyDescent="0.3"/>
    <row r="11" spans="1:5" ht="15.75" x14ac:dyDescent="0.25">
      <c r="B11" s="33" t="s">
        <v>23</v>
      </c>
      <c r="C11" s="34">
        <v>178118.61</v>
      </c>
      <c r="E11" s="6"/>
    </row>
    <row r="12" spans="1:5" ht="16.5" thickBot="1" x14ac:dyDescent="0.3">
      <c r="B12" s="35" t="s">
        <v>42</v>
      </c>
      <c r="C12" s="36"/>
    </row>
  </sheetData>
  <mergeCells count="1">
    <mergeCell ref="A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D12"/>
  <sheetViews>
    <sheetView workbookViewId="0">
      <selection activeCell="B13" sqref="B13"/>
    </sheetView>
  </sheetViews>
  <sheetFormatPr baseColWidth="10" defaultRowHeight="15" x14ac:dyDescent="0.25"/>
  <cols>
    <col min="1" max="1" width="10.140625" customWidth="1"/>
    <col min="2" max="2" width="47.42578125" customWidth="1"/>
    <col min="3" max="3" width="15" customWidth="1"/>
    <col min="4" max="4" width="15.140625" customWidth="1"/>
  </cols>
  <sheetData>
    <row r="1" spans="1:4" ht="26.25" customHeight="1" thickBot="1" x14ac:dyDescent="0.3">
      <c r="A1" s="63" t="s">
        <v>8</v>
      </c>
      <c r="B1" s="64"/>
      <c r="C1" s="64"/>
      <c r="D1" s="65"/>
    </row>
    <row r="2" spans="1:4" x14ac:dyDescent="0.25">
      <c r="A2" s="11">
        <v>60111</v>
      </c>
      <c r="B2" s="11" t="s">
        <v>28</v>
      </c>
      <c r="C2" s="12"/>
      <c r="D2" s="12"/>
    </row>
    <row r="3" spans="1:4" x14ac:dyDescent="0.25">
      <c r="A3" s="5">
        <v>60911</v>
      </c>
      <c r="B3" s="5" t="s">
        <v>29</v>
      </c>
      <c r="C3" s="1"/>
      <c r="D3" s="1"/>
    </row>
    <row r="4" spans="1:4" x14ac:dyDescent="0.25">
      <c r="A4" s="5">
        <v>60912</v>
      </c>
      <c r="B4" s="5" t="s">
        <v>30</v>
      </c>
      <c r="C4" s="1"/>
      <c r="D4" s="1"/>
    </row>
    <row r="5" spans="1:4" x14ac:dyDescent="0.25">
      <c r="A5" s="5">
        <v>60919</v>
      </c>
      <c r="B5" s="5" t="s">
        <v>31</v>
      </c>
      <c r="C5" s="1"/>
      <c r="D5" s="1"/>
    </row>
    <row r="6" spans="1:4" x14ac:dyDescent="0.25">
      <c r="A6" s="5">
        <v>61111</v>
      </c>
      <c r="B6" s="5" t="s">
        <v>32</v>
      </c>
      <c r="C6" s="1"/>
      <c r="D6" s="1"/>
    </row>
    <row r="7" spans="1:4" ht="15.75" x14ac:dyDescent="0.25">
      <c r="A7" s="5"/>
      <c r="B7" s="5"/>
      <c r="C7" s="32">
        <f>SUM(C2:C6)</f>
        <v>0</v>
      </c>
      <c r="D7" s="32">
        <f>SUM(D2:D6)</f>
        <v>0</v>
      </c>
    </row>
    <row r="8" spans="1:4" x14ac:dyDescent="0.25">
      <c r="A8" s="7">
        <v>953111</v>
      </c>
      <c r="B8" s="7" t="s">
        <v>24</v>
      </c>
      <c r="C8" s="1"/>
      <c r="D8" s="2">
        <v>85.62</v>
      </c>
    </row>
    <row r="9" spans="1:4" x14ac:dyDescent="0.25">
      <c r="A9" s="7">
        <v>945616</v>
      </c>
      <c r="B9" s="7" t="s">
        <v>34</v>
      </c>
      <c r="C9" s="1"/>
      <c r="D9" s="2">
        <f>C7-D7</f>
        <v>0</v>
      </c>
    </row>
    <row r="10" spans="1:4" ht="15.75" thickBot="1" x14ac:dyDescent="0.3"/>
    <row r="11" spans="1:4" ht="15.75" x14ac:dyDescent="0.25">
      <c r="B11" s="33" t="s">
        <v>23</v>
      </c>
      <c r="C11" s="34">
        <v>122123.58</v>
      </c>
    </row>
    <row r="12" spans="1:4" ht="16.5" thickBot="1" x14ac:dyDescent="0.3">
      <c r="B12" s="35" t="s">
        <v>43</v>
      </c>
      <c r="C12" s="36"/>
    </row>
  </sheetData>
  <mergeCells count="1">
    <mergeCell ref="A1:D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E12"/>
  <sheetViews>
    <sheetView workbookViewId="0">
      <selection activeCell="G12" sqref="F12:G12"/>
    </sheetView>
  </sheetViews>
  <sheetFormatPr baseColWidth="10" defaultRowHeight="15" x14ac:dyDescent="0.25"/>
  <cols>
    <col min="1" max="1" width="7.7109375" customWidth="1"/>
    <col min="2" max="2" width="49.42578125" customWidth="1"/>
    <col min="3" max="3" width="13.28515625" customWidth="1"/>
  </cols>
  <sheetData>
    <row r="1" spans="1:5" ht="19.5" customHeight="1" thickBot="1" x14ac:dyDescent="0.3">
      <c r="A1" s="63" t="s">
        <v>9</v>
      </c>
      <c r="B1" s="64"/>
      <c r="C1" s="64"/>
      <c r="D1" s="65"/>
    </row>
    <row r="2" spans="1:5" x14ac:dyDescent="0.25">
      <c r="A2" s="11">
        <v>60111</v>
      </c>
      <c r="B2" s="11" t="s">
        <v>28</v>
      </c>
      <c r="C2" s="12"/>
      <c r="D2" s="12"/>
    </row>
    <row r="3" spans="1:5" x14ac:dyDescent="0.25">
      <c r="A3" s="5">
        <v>60911</v>
      </c>
      <c r="B3" s="5" t="s">
        <v>29</v>
      </c>
      <c r="C3" s="1"/>
      <c r="D3" s="1"/>
    </row>
    <row r="4" spans="1:5" x14ac:dyDescent="0.25">
      <c r="A4" s="5">
        <v>60912</v>
      </c>
      <c r="B4" s="5" t="s">
        <v>30</v>
      </c>
      <c r="C4" s="1"/>
      <c r="D4" s="1"/>
    </row>
    <row r="5" spans="1:5" x14ac:dyDescent="0.25">
      <c r="A5" s="5">
        <v>60919</v>
      </c>
      <c r="B5" s="5" t="s">
        <v>31</v>
      </c>
      <c r="C5" s="1"/>
      <c r="D5" s="1"/>
    </row>
    <row r="6" spans="1:5" x14ac:dyDescent="0.25">
      <c r="A6" s="5">
        <v>61111</v>
      </c>
      <c r="B6" s="5" t="s">
        <v>32</v>
      </c>
      <c r="C6" s="1"/>
      <c r="D6" s="1"/>
    </row>
    <row r="7" spans="1:5" ht="15.75" x14ac:dyDescent="0.25">
      <c r="A7" s="5"/>
      <c r="B7" s="5"/>
      <c r="C7" s="32">
        <f>SUM(C2:C6)</f>
        <v>0</v>
      </c>
      <c r="D7" s="32">
        <f>SUM(D2:D6)</f>
        <v>0</v>
      </c>
    </row>
    <row r="8" spans="1:5" x14ac:dyDescent="0.25">
      <c r="A8" s="7">
        <v>953111</v>
      </c>
      <c r="B8" s="7" t="s">
        <v>24</v>
      </c>
      <c r="C8" s="1"/>
      <c r="D8" s="2">
        <v>9.3000000000000007</v>
      </c>
      <c r="E8" s="6"/>
    </row>
    <row r="9" spans="1:5" x14ac:dyDescent="0.25">
      <c r="A9" s="7">
        <v>945616</v>
      </c>
      <c r="B9" s="7" t="s">
        <v>34</v>
      </c>
      <c r="C9" s="1"/>
      <c r="D9" s="2">
        <f>C7-D7</f>
        <v>0</v>
      </c>
    </row>
    <row r="10" spans="1:5" ht="15.75" thickBot="1" x14ac:dyDescent="0.3"/>
    <row r="11" spans="1:5" ht="15.75" x14ac:dyDescent="0.25">
      <c r="B11" s="33" t="s">
        <v>23</v>
      </c>
      <c r="C11" s="34">
        <v>0</v>
      </c>
    </row>
    <row r="12" spans="1:5" ht="16.5" thickBot="1" x14ac:dyDescent="0.3">
      <c r="B12" s="35" t="s">
        <v>44</v>
      </c>
      <c r="C12" s="36"/>
    </row>
  </sheetData>
  <mergeCells count="1">
    <mergeCell ref="A1:D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E12"/>
  <sheetViews>
    <sheetView workbookViewId="0">
      <selection activeCell="C12" sqref="C12"/>
    </sheetView>
  </sheetViews>
  <sheetFormatPr baseColWidth="10" defaultRowHeight="15" x14ac:dyDescent="0.25"/>
  <cols>
    <col min="1" max="1" width="9.28515625" customWidth="1"/>
    <col min="2" max="2" width="45.28515625" customWidth="1"/>
    <col min="3" max="4" width="15.42578125" customWidth="1"/>
  </cols>
  <sheetData>
    <row r="1" spans="1:5" ht="30" customHeight="1" thickBot="1" x14ac:dyDescent="0.3">
      <c r="A1" s="63" t="s">
        <v>10</v>
      </c>
      <c r="B1" s="64"/>
      <c r="C1" s="64"/>
      <c r="D1" s="65"/>
    </row>
    <row r="2" spans="1:5" x14ac:dyDescent="0.25">
      <c r="A2" s="11">
        <v>60111</v>
      </c>
      <c r="B2" s="11" t="s">
        <v>28</v>
      </c>
      <c r="C2" s="12"/>
      <c r="D2" s="12"/>
    </row>
    <row r="3" spans="1:5" x14ac:dyDescent="0.25">
      <c r="A3" s="5">
        <v>60911</v>
      </c>
      <c r="B3" s="5" t="s">
        <v>29</v>
      </c>
      <c r="C3" s="1"/>
      <c r="D3" s="1"/>
    </row>
    <row r="4" spans="1:5" x14ac:dyDescent="0.25">
      <c r="A4" s="5">
        <v>60912</v>
      </c>
      <c r="B4" s="5" t="s">
        <v>30</v>
      </c>
      <c r="C4" s="1"/>
      <c r="D4" s="1"/>
    </row>
    <row r="5" spans="1:5" x14ac:dyDescent="0.25">
      <c r="A5" s="5">
        <v>60919</v>
      </c>
      <c r="B5" s="5" t="s">
        <v>31</v>
      </c>
      <c r="C5" s="1"/>
      <c r="D5" s="1"/>
    </row>
    <row r="6" spans="1:5" x14ac:dyDescent="0.25">
      <c r="A6" s="5">
        <v>61111</v>
      </c>
      <c r="B6" s="5" t="s">
        <v>32</v>
      </c>
      <c r="C6" s="1"/>
      <c r="D6" s="1"/>
    </row>
    <row r="7" spans="1:5" ht="15.75" x14ac:dyDescent="0.25">
      <c r="A7" s="5"/>
      <c r="B7" s="5"/>
      <c r="C7" s="32">
        <f>SUM(C2:C6)</f>
        <v>0</v>
      </c>
      <c r="D7" s="32">
        <f>SUM(D2:D6)</f>
        <v>0</v>
      </c>
    </row>
    <row r="8" spans="1:5" x14ac:dyDescent="0.25">
      <c r="A8" s="7">
        <v>953111</v>
      </c>
      <c r="B8" s="7" t="s">
        <v>24</v>
      </c>
      <c r="C8" s="1"/>
      <c r="D8" s="2">
        <v>0</v>
      </c>
      <c r="E8" s="6"/>
    </row>
    <row r="9" spans="1:5" x14ac:dyDescent="0.25">
      <c r="A9" s="7">
        <v>945616</v>
      </c>
      <c r="B9" s="7" t="s">
        <v>34</v>
      </c>
      <c r="C9" s="1"/>
      <c r="D9" s="2">
        <v>0</v>
      </c>
    </row>
    <row r="10" spans="1:5" ht="15.75" thickBot="1" x14ac:dyDescent="0.3"/>
    <row r="11" spans="1:5" ht="15.75" x14ac:dyDescent="0.25">
      <c r="B11" s="33" t="s">
        <v>23</v>
      </c>
      <c r="C11" s="34">
        <v>0</v>
      </c>
    </row>
    <row r="12" spans="1:5" ht="16.5" thickBot="1" x14ac:dyDescent="0.3">
      <c r="B12" s="35" t="s">
        <v>45</v>
      </c>
      <c r="C12" s="36"/>
    </row>
  </sheetData>
  <mergeCells count="1">
    <mergeCell ref="A1:D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D12"/>
  <sheetViews>
    <sheetView workbookViewId="0">
      <selection activeCell="C12" sqref="C12"/>
    </sheetView>
  </sheetViews>
  <sheetFormatPr baseColWidth="10" defaultRowHeight="15" x14ac:dyDescent="0.25"/>
  <cols>
    <col min="2" max="2" width="49" customWidth="1"/>
    <col min="3" max="3" width="17.28515625" customWidth="1"/>
    <col min="4" max="4" width="20" customWidth="1"/>
  </cols>
  <sheetData>
    <row r="1" spans="1:4" ht="33.75" customHeight="1" thickBot="1" x14ac:dyDescent="0.3">
      <c r="A1" s="63" t="s">
        <v>35</v>
      </c>
      <c r="B1" s="64"/>
      <c r="C1" s="64"/>
      <c r="D1" s="65"/>
    </row>
    <row r="2" spans="1:4" x14ac:dyDescent="0.25">
      <c r="A2" s="11">
        <v>60111</v>
      </c>
      <c r="B2" s="11" t="s">
        <v>28</v>
      </c>
      <c r="C2" s="12"/>
      <c r="D2" s="12"/>
    </row>
    <row r="3" spans="1:4" x14ac:dyDescent="0.25">
      <c r="A3" s="5">
        <v>60911</v>
      </c>
      <c r="B3" s="5" t="s">
        <v>29</v>
      </c>
      <c r="C3" s="1"/>
      <c r="D3" s="1"/>
    </row>
    <row r="4" spans="1:4" x14ac:dyDescent="0.25">
      <c r="A4" s="5">
        <v>60912</v>
      </c>
      <c r="B4" s="5" t="s">
        <v>30</v>
      </c>
      <c r="C4" s="1"/>
      <c r="D4" s="1"/>
    </row>
    <row r="5" spans="1:4" x14ac:dyDescent="0.25">
      <c r="A5" s="5">
        <v>60919</v>
      </c>
      <c r="B5" s="5" t="s">
        <v>31</v>
      </c>
      <c r="C5" s="1"/>
      <c r="D5" s="1"/>
    </row>
    <row r="6" spans="1:4" x14ac:dyDescent="0.25">
      <c r="A6" s="5">
        <v>61111</v>
      </c>
      <c r="B6" s="5" t="s">
        <v>32</v>
      </c>
      <c r="C6" s="1"/>
      <c r="D6" s="1"/>
    </row>
    <row r="7" spans="1:4" ht="15.75" x14ac:dyDescent="0.25">
      <c r="A7" s="5"/>
      <c r="B7" s="5"/>
      <c r="C7" s="32">
        <f>SUM(C2:C6)</f>
        <v>0</v>
      </c>
      <c r="D7" s="32">
        <f>SUM(D2:D6)</f>
        <v>0</v>
      </c>
    </row>
    <row r="8" spans="1:4" x14ac:dyDescent="0.25">
      <c r="A8" s="7">
        <v>953111</v>
      </c>
      <c r="B8" s="7" t="s">
        <v>24</v>
      </c>
      <c r="C8" s="1"/>
      <c r="D8" s="2">
        <v>0</v>
      </c>
    </row>
    <row r="9" spans="1:4" x14ac:dyDescent="0.25">
      <c r="A9" s="7">
        <v>945616</v>
      </c>
      <c r="B9" s="7" t="s">
        <v>34</v>
      </c>
      <c r="C9" s="1"/>
      <c r="D9" s="2"/>
    </row>
    <row r="10" spans="1:4" ht="15.75" thickBot="1" x14ac:dyDescent="0.3"/>
    <row r="11" spans="1:4" ht="15.75" x14ac:dyDescent="0.25">
      <c r="B11" s="33" t="s">
        <v>23</v>
      </c>
      <c r="C11" s="34">
        <v>0</v>
      </c>
    </row>
    <row r="12" spans="1:4" ht="16.5" thickBot="1" x14ac:dyDescent="0.3">
      <c r="B12" s="35" t="s">
        <v>46</v>
      </c>
      <c r="C12" s="36"/>
    </row>
  </sheetData>
  <mergeCells count="1">
    <mergeCell ref="A1:D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D12"/>
  <sheetViews>
    <sheetView workbookViewId="0">
      <selection activeCell="B13" sqref="B13"/>
    </sheetView>
  </sheetViews>
  <sheetFormatPr baseColWidth="10" defaultRowHeight="15" x14ac:dyDescent="0.25"/>
  <cols>
    <col min="1" max="1" width="16.42578125" customWidth="1"/>
    <col min="2" max="2" width="49.42578125" customWidth="1"/>
    <col min="3" max="3" width="14.5703125" customWidth="1"/>
    <col min="4" max="4" width="14.140625" customWidth="1"/>
  </cols>
  <sheetData>
    <row r="1" spans="1:4" ht="30" customHeight="1" thickBot="1" x14ac:dyDescent="0.3">
      <c r="A1" s="63" t="s">
        <v>12</v>
      </c>
      <c r="B1" s="64"/>
      <c r="C1" s="64"/>
      <c r="D1" s="65"/>
    </row>
    <row r="2" spans="1:4" x14ac:dyDescent="0.25">
      <c r="A2" s="11">
        <v>60111</v>
      </c>
      <c r="B2" s="11" t="s">
        <v>28</v>
      </c>
      <c r="C2" s="12"/>
      <c r="D2" s="12"/>
    </row>
    <row r="3" spans="1:4" x14ac:dyDescent="0.25">
      <c r="A3" s="5">
        <v>60911</v>
      </c>
      <c r="B3" s="5" t="s">
        <v>29</v>
      </c>
      <c r="C3" s="1"/>
      <c r="D3" s="1"/>
    </row>
    <row r="4" spans="1:4" x14ac:dyDescent="0.25">
      <c r="A4" s="5">
        <v>60912</v>
      </c>
      <c r="B4" s="5" t="s">
        <v>30</v>
      </c>
      <c r="C4" s="1"/>
      <c r="D4" s="1"/>
    </row>
    <row r="5" spans="1:4" x14ac:dyDescent="0.25">
      <c r="A5" s="5">
        <v>60919</v>
      </c>
      <c r="B5" s="5" t="s">
        <v>31</v>
      </c>
      <c r="C5" s="1"/>
      <c r="D5" s="1"/>
    </row>
    <row r="6" spans="1:4" x14ac:dyDescent="0.25">
      <c r="A6" s="5">
        <v>61111</v>
      </c>
      <c r="B6" s="5" t="s">
        <v>32</v>
      </c>
      <c r="C6" s="1"/>
      <c r="D6" s="1"/>
    </row>
    <row r="7" spans="1:4" ht="15.75" x14ac:dyDescent="0.25">
      <c r="A7" s="5"/>
      <c r="B7" s="5"/>
      <c r="C7" s="32">
        <f>SUM(C2:C6)</f>
        <v>0</v>
      </c>
      <c r="D7" s="32">
        <f>SUM(D2:D6)</f>
        <v>0</v>
      </c>
    </row>
    <row r="8" spans="1:4" x14ac:dyDescent="0.25">
      <c r="A8" s="7">
        <v>953111</v>
      </c>
      <c r="B8" s="7" t="s">
        <v>24</v>
      </c>
      <c r="C8" s="1"/>
      <c r="D8" s="2">
        <v>0</v>
      </c>
    </row>
    <row r="9" spans="1:4" x14ac:dyDescent="0.25">
      <c r="A9" s="7">
        <v>945616</v>
      </c>
      <c r="B9" s="7" t="s">
        <v>34</v>
      </c>
      <c r="C9" s="1"/>
      <c r="D9" s="2"/>
    </row>
    <row r="10" spans="1:4" ht="15.75" thickBot="1" x14ac:dyDescent="0.3"/>
    <row r="11" spans="1:4" ht="15.75" x14ac:dyDescent="0.25">
      <c r="B11" s="33" t="s">
        <v>23</v>
      </c>
      <c r="C11" s="34">
        <v>0</v>
      </c>
    </row>
    <row r="12" spans="1:4" ht="16.5" thickBot="1" x14ac:dyDescent="0.3">
      <c r="B12" s="35" t="s">
        <v>47</v>
      </c>
      <c r="C12" s="36"/>
    </row>
  </sheetData>
  <mergeCells count="1">
    <mergeCell ref="A1:D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D12"/>
  <sheetViews>
    <sheetView workbookViewId="0">
      <selection activeCell="B13" sqref="B13"/>
    </sheetView>
  </sheetViews>
  <sheetFormatPr baseColWidth="10" defaultRowHeight="15" x14ac:dyDescent="0.25"/>
  <cols>
    <col min="1" max="1" width="8.85546875" customWidth="1"/>
    <col min="2" max="2" width="52" customWidth="1"/>
    <col min="3" max="3" width="13.7109375" customWidth="1"/>
  </cols>
  <sheetData>
    <row r="1" spans="1:4" ht="25.5" customHeight="1" thickBot="1" x14ac:dyDescent="0.3">
      <c r="A1" s="63" t="s">
        <v>13</v>
      </c>
      <c r="B1" s="64"/>
      <c r="C1" s="64"/>
      <c r="D1" s="65"/>
    </row>
    <row r="2" spans="1:4" x14ac:dyDescent="0.25">
      <c r="A2" s="11">
        <v>60111</v>
      </c>
      <c r="B2" s="11" t="s">
        <v>28</v>
      </c>
      <c r="C2" s="12"/>
      <c r="D2" s="12"/>
    </row>
    <row r="3" spans="1:4" x14ac:dyDescent="0.25">
      <c r="A3" s="5">
        <v>60911</v>
      </c>
      <c r="B3" s="5" t="s">
        <v>29</v>
      </c>
      <c r="C3" s="1"/>
      <c r="D3" s="1"/>
    </row>
    <row r="4" spans="1:4" x14ac:dyDescent="0.25">
      <c r="A4" s="5">
        <v>60912</v>
      </c>
      <c r="B4" s="5" t="s">
        <v>30</v>
      </c>
      <c r="C4" s="1"/>
      <c r="D4" s="1"/>
    </row>
    <row r="5" spans="1:4" x14ac:dyDescent="0.25">
      <c r="A5" s="5">
        <v>60919</v>
      </c>
      <c r="B5" s="5" t="s">
        <v>31</v>
      </c>
      <c r="C5" s="1"/>
      <c r="D5" s="1"/>
    </row>
    <row r="6" spans="1:4" x14ac:dyDescent="0.25">
      <c r="A6" s="5">
        <v>61111</v>
      </c>
      <c r="B6" s="5" t="s">
        <v>32</v>
      </c>
      <c r="C6" s="1"/>
      <c r="D6" s="1"/>
    </row>
    <row r="7" spans="1:4" ht="15.75" x14ac:dyDescent="0.25">
      <c r="A7" s="5"/>
      <c r="B7" s="5"/>
      <c r="C7" s="32">
        <f>SUM(C2:C6)</f>
        <v>0</v>
      </c>
      <c r="D7" s="32">
        <f>SUM(D2:D6)</f>
        <v>0</v>
      </c>
    </row>
    <row r="8" spans="1:4" x14ac:dyDescent="0.25">
      <c r="A8" s="7">
        <v>953111</v>
      </c>
      <c r="B8" s="7" t="s">
        <v>24</v>
      </c>
      <c r="C8" s="1"/>
      <c r="D8" s="2">
        <v>0</v>
      </c>
    </row>
    <row r="9" spans="1:4" x14ac:dyDescent="0.25">
      <c r="A9" s="7">
        <v>945616</v>
      </c>
      <c r="B9" s="7" t="s">
        <v>34</v>
      </c>
      <c r="C9" s="1"/>
      <c r="D9" s="2"/>
    </row>
    <row r="10" spans="1:4" ht="15.75" thickBot="1" x14ac:dyDescent="0.3"/>
    <row r="11" spans="1:4" ht="15.75" x14ac:dyDescent="0.25">
      <c r="B11" s="33" t="s">
        <v>23</v>
      </c>
      <c r="C11" s="34">
        <v>0</v>
      </c>
    </row>
    <row r="12" spans="1:4" ht="16.5" thickBot="1" x14ac:dyDescent="0.3">
      <c r="B12" s="35" t="s">
        <v>48</v>
      </c>
      <c r="C12" s="36"/>
    </row>
  </sheetData>
  <mergeCells count="1">
    <mergeCell ref="A1:D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D12"/>
  <sheetViews>
    <sheetView workbookViewId="0">
      <selection activeCell="I12" sqref="I12"/>
    </sheetView>
  </sheetViews>
  <sheetFormatPr baseColWidth="10" defaultRowHeight="15" x14ac:dyDescent="0.25"/>
  <cols>
    <col min="2" max="2" width="47.42578125" customWidth="1"/>
    <col min="3" max="3" width="12" customWidth="1"/>
    <col min="4" max="4" width="14.42578125" customWidth="1"/>
  </cols>
  <sheetData>
    <row r="1" spans="1:4" ht="30" customHeight="1" thickBot="1" x14ac:dyDescent="0.3">
      <c r="A1" s="63" t="s">
        <v>14</v>
      </c>
      <c r="B1" s="64"/>
      <c r="C1" s="64"/>
      <c r="D1" s="65"/>
    </row>
    <row r="2" spans="1:4" x14ac:dyDescent="0.25">
      <c r="A2" s="11">
        <v>60111</v>
      </c>
      <c r="B2" s="11" t="s">
        <v>28</v>
      </c>
      <c r="C2" s="12"/>
      <c r="D2" s="12"/>
    </row>
    <row r="3" spans="1:4" x14ac:dyDescent="0.25">
      <c r="A3" s="5">
        <v>60911</v>
      </c>
      <c r="B3" s="5" t="s">
        <v>29</v>
      </c>
      <c r="C3" s="1"/>
      <c r="D3" s="1"/>
    </row>
    <row r="4" spans="1:4" x14ac:dyDescent="0.25">
      <c r="A4" s="5">
        <v>60912</v>
      </c>
      <c r="B4" s="5" t="s">
        <v>30</v>
      </c>
      <c r="C4" s="1"/>
      <c r="D4" s="1"/>
    </row>
    <row r="5" spans="1:4" x14ac:dyDescent="0.25">
      <c r="A5" s="5">
        <v>60919</v>
      </c>
      <c r="B5" s="5" t="s">
        <v>31</v>
      </c>
      <c r="C5" s="1"/>
      <c r="D5" s="1"/>
    </row>
    <row r="6" spans="1:4" x14ac:dyDescent="0.25">
      <c r="A6" s="5">
        <v>61111</v>
      </c>
      <c r="B6" s="5" t="s">
        <v>32</v>
      </c>
      <c r="C6" s="1"/>
      <c r="D6" s="1"/>
    </row>
    <row r="7" spans="1:4" ht="15.75" x14ac:dyDescent="0.25">
      <c r="A7" s="5"/>
      <c r="B7" s="5"/>
      <c r="C7" s="32">
        <f>SUM(C2:C6)</f>
        <v>0</v>
      </c>
      <c r="D7" s="32">
        <f>SUM(D2:D6)</f>
        <v>0</v>
      </c>
    </row>
    <row r="8" spans="1:4" x14ac:dyDescent="0.25">
      <c r="A8" s="7">
        <v>953111</v>
      </c>
      <c r="B8" s="7" t="s">
        <v>24</v>
      </c>
      <c r="C8" s="1"/>
      <c r="D8" s="2">
        <v>0</v>
      </c>
    </row>
    <row r="9" spans="1:4" x14ac:dyDescent="0.25">
      <c r="A9" s="7">
        <v>945616</v>
      </c>
      <c r="B9" s="7" t="s">
        <v>34</v>
      </c>
      <c r="C9" s="1"/>
      <c r="D9" s="2"/>
    </row>
    <row r="10" spans="1:4" ht="15.75" thickBot="1" x14ac:dyDescent="0.3"/>
    <row r="11" spans="1:4" ht="15.75" x14ac:dyDescent="0.25">
      <c r="B11" s="33" t="s">
        <v>23</v>
      </c>
      <c r="C11" s="34">
        <v>0</v>
      </c>
    </row>
    <row r="12" spans="1:4" ht="16.5" thickBot="1" x14ac:dyDescent="0.3">
      <c r="B12" s="35" t="s">
        <v>49</v>
      </c>
      <c r="C12" s="36"/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COSTO DE VENTA</vt:lpstr>
      <vt:lpstr>ENERO</vt:lpstr>
      <vt:lpstr>FEBRERO</vt:lpstr>
      <vt:lpstr>MARZO</vt:lpstr>
      <vt:lpstr>ABRIL</vt:lpstr>
      <vt:lpstr>MAYO</vt:lpstr>
      <vt:lpstr>JUNIO</vt:lpstr>
      <vt:lpstr>JULIO</vt:lpstr>
      <vt:lpstr>AGOSTO </vt:lpstr>
      <vt:lpstr>SETIEMBRE</vt:lpstr>
      <vt:lpstr>OCTUBRE</vt:lpstr>
      <vt:lpstr>NOVIEMBRE</vt:lpstr>
      <vt:lpstr>DICIEMBRE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Angelica M. Gamboa Diestra</dc:creator>
  <cp:lastModifiedBy>Angelica</cp:lastModifiedBy>
  <cp:lastPrinted>2019-02-06T21:48:04Z</cp:lastPrinted>
  <dcterms:created xsi:type="dcterms:W3CDTF">2017-02-24T22:06:47Z</dcterms:created>
  <dcterms:modified xsi:type="dcterms:W3CDTF">2022-06-28T18:12:21Z</dcterms:modified>
</cp:coreProperties>
</file>